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ПРОГРАММА ДОРОГИ\деньги Лен.области\2017\соглашение\ДС по итогам\"/>
    </mc:Choice>
  </mc:AlternateContent>
  <bookViews>
    <workbookView xWindow="0" yWindow="0" windowWidth="28800" windowHeight="11835" tabRatio="602" activeTab="2"/>
  </bookViews>
  <sheets>
    <sheet name="Приложение 1" sheetId="13" r:id="rId1"/>
    <sheet name="Приложение 2" sheetId="15" r:id="rId2"/>
    <sheet name="Приложение 3 " sheetId="14" r:id="rId3"/>
  </sheets>
  <definedNames>
    <definedName name="_xlnm.Print_Titles" localSheetId="0">'Приложение 1'!$7:$11</definedName>
    <definedName name="_xlnm.Print_Titles" localSheetId="2">'Приложение 3 '!$6:$10</definedName>
    <definedName name="_xlnm.Print_Area" localSheetId="0">'Приложение 1'!$A$2:$M$37</definedName>
    <definedName name="_xlnm.Print_Area" localSheetId="2">'Приложение 3 '!$A$2:$S$37</definedName>
  </definedNames>
  <calcPr calcId="152511" refMode="R1C1"/>
</workbook>
</file>

<file path=xl/calcChain.xml><?xml version="1.0" encoding="utf-8"?>
<calcChain xmlns="http://schemas.openxmlformats.org/spreadsheetml/2006/main">
  <c r="J28" i="13" l="1"/>
  <c r="E28" i="14"/>
  <c r="F31" i="14"/>
  <c r="F28" i="14"/>
  <c r="K32" i="13"/>
  <c r="E22" i="14" l="1"/>
  <c r="G22" i="14"/>
  <c r="G28" i="14"/>
  <c r="E29" i="14"/>
  <c r="G29" i="14"/>
  <c r="E30" i="14"/>
  <c r="G30" i="14"/>
  <c r="J26" i="13"/>
  <c r="J22" i="13" s="1"/>
  <c r="K12" i="13"/>
  <c r="E26" i="14" l="1"/>
  <c r="G26" i="14"/>
  <c r="F25" i="14" l="1"/>
  <c r="D19" i="14"/>
  <c r="C19" i="14"/>
  <c r="J31" i="13"/>
  <c r="E14" i="13"/>
  <c r="E15" i="13"/>
  <c r="F15" i="13"/>
  <c r="F14" i="13" s="1"/>
  <c r="H15" i="13"/>
  <c r="H14" i="13" s="1"/>
  <c r="I15" i="13"/>
  <c r="I14" i="13" s="1"/>
  <c r="F17" i="14" l="1"/>
  <c r="F11" i="14" s="1"/>
  <c r="G20" i="14"/>
  <c r="G25" i="14" l="1"/>
  <c r="G19" i="14"/>
  <c r="G17" i="14" s="1"/>
  <c r="G11" i="14" s="1"/>
  <c r="G18" i="13"/>
  <c r="G15" i="13" s="1"/>
  <c r="G14" i="13" s="1"/>
  <c r="H26" i="13"/>
  <c r="I26" i="13"/>
  <c r="L26" i="13"/>
  <c r="K18" i="13"/>
  <c r="K15" i="13" s="1"/>
  <c r="K14" i="13" s="1"/>
  <c r="L18" i="13"/>
  <c r="L15" i="13" s="1"/>
  <c r="L14" i="13" s="1"/>
  <c r="E19" i="14" l="1"/>
  <c r="E17" i="14" s="1"/>
  <c r="E20" i="14" l="1"/>
  <c r="D22" i="14"/>
  <c r="D29" i="14"/>
  <c r="D28" i="14"/>
  <c r="C30" i="14"/>
  <c r="C29" i="14"/>
  <c r="C28" i="14"/>
  <c r="B30" i="14"/>
  <c r="B29" i="14"/>
  <c r="B28" i="14"/>
  <c r="B22" i="14"/>
  <c r="J29" i="13"/>
  <c r="M28" i="13"/>
  <c r="K24" i="13"/>
  <c r="I24" i="13"/>
  <c r="H24" i="13"/>
  <c r="G26" i="13"/>
  <c r="G24" i="13" s="1"/>
  <c r="G22" i="13" s="1"/>
  <c r="F26" i="13"/>
  <c r="F24" i="13" s="1"/>
  <c r="E26" i="13"/>
  <c r="E24" i="13" s="1"/>
  <c r="J20" i="13"/>
  <c r="C26" i="14" l="1"/>
  <c r="C25" i="14" s="1"/>
  <c r="M20" i="13"/>
  <c r="J18" i="13"/>
  <c r="J15" i="13" s="1"/>
  <c r="J14" i="13" s="1"/>
  <c r="D26" i="14"/>
  <c r="D25" i="14" s="1"/>
  <c r="G13" i="15"/>
  <c r="J30" i="13"/>
  <c r="M30" i="13" s="1"/>
  <c r="L24" i="13"/>
  <c r="G11" i="15"/>
  <c r="M29" i="13"/>
  <c r="H12" i="15"/>
  <c r="J24" i="13" l="1"/>
  <c r="J12" i="13" s="1"/>
  <c r="G9" i="15"/>
  <c r="L22" i="13"/>
  <c r="L12" i="13" s="1"/>
  <c r="J32" i="13" s="1"/>
  <c r="E25" i="14"/>
  <c r="E11" i="14" s="1"/>
  <c r="E31" i="14" s="1"/>
  <c r="H14" i="15"/>
  <c r="H10" i="15" s="1"/>
</calcChain>
</file>

<file path=xl/sharedStrings.xml><?xml version="1.0" encoding="utf-8"?>
<sst xmlns="http://schemas.openxmlformats.org/spreadsheetml/2006/main" count="177" uniqueCount="122">
  <si>
    <t>№ п/п</t>
  </si>
  <si>
    <t>МП</t>
  </si>
  <si>
    <t>2</t>
  </si>
  <si>
    <t>Комитет по дорожному хозяйству  Ленинградской области</t>
  </si>
  <si>
    <t xml:space="preserve">По проектно-сметной документации </t>
  </si>
  <si>
    <t>1.2</t>
  </si>
  <si>
    <t>1.2.1</t>
  </si>
  <si>
    <t>1.2.2</t>
  </si>
  <si>
    <t>2.1</t>
  </si>
  <si>
    <t>2.1.1</t>
  </si>
  <si>
    <t>2.2</t>
  </si>
  <si>
    <t xml:space="preserve">Вид работ </t>
  </si>
  <si>
    <t>Ремонт</t>
  </si>
  <si>
    <t>из них:</t>
  </si>
  <si>
    <t>в том числе по объектам:</t>
  </si>
  <si>
    <t>II</t>
  </si>
  <si>
    <t>III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</si>
  <si>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</si>
  <si>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</si>
  <si>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</si>
  <si>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</si>
  <si>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</si>
  <si>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</si>
  <si>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</si>
  <si>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</si>
  <si>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</si>
  <si>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</si>
  <si>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</si>
  <si>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</si>
  <si>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</si>
  <si>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</si>
  <si>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</si>
  <si>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3</t>
  </si>
  <si>
    <t>3.1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</si>
  <si>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</si>
  <si>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</si>
  <si>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</si>
  <si>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</si>
  <si>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</si>
  <si>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</si>
  <si>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</si>
  <si>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</si>
  <si>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</si>
  <si>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</si>
  <si>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 xml:space="preserve">а).  Капитальный ремонт, всего: </t>
  </si>
  <si>
    <t>3.1.1</t>
  </si>
  <si>
    <t>3.1.2</t>
  </si>
  <si>
    <t>3.1.3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</si>
  <si>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</t>
  </si>
  <si>
    <t>029 0409 62 0 00 00000</t>
  </si>
  <si>
    <t>029 0409 62 2 02 70140 521</t>
  </si>
  <si>
    <t>029 0409 62 2 02 74200 521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</si>
  <si>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</si>
  <si>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</si>
  <si>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</si>
  <si>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</si>
  <si>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</si>
  <si>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</si>
  <si>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</si>
  <si>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r>
      <t xml:space="preserve">Наименование направления расходования средств,                                                                          наименование объектов Программы                                                                                                                              </t>
    </r>
    <r>
      <rPr>
        <sz val="12"/>
        <rFont val="Times New Roman Cyr"/>
        <charset val="204"/>
      </rPr>
      <t>(целевое назначение субсидии)</t>
    </r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</si>
  <si>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</si>
  <si>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</si>
  <si>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</si>
  <si>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</si>
  <si>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</si>
  <si>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</si>
  <si>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</si>
  <si>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</si>
  <si>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 xml:space="preserve"> За счет средств дорожного фонда</t>
  </si>
  <si>
    <t>км/ п.м. мостов            (*,***/*)</t>
  </si>
  <si>
    <t>кв.м               (*)</t>
  </si>
  <si>
    <t>В ценах соответствующих лет, руб.                    (*,**)</t>
  </si>
  <si>
    <t>Целевые показатели результативности, км /п.м. мостов                    (*,***/*)</t>
  </si>
  <si>
    <t xml:space="preserve">кв.м   автомоб. дорог  (*)            </t>
  </si>
  <si>
    <t>Объем финансирования в 2017 году за счет средств</t>
  </si>
  <si>
    <r>
      <t xml:space="preserve">ВСЕГО,  </t>
    </r>
    <r>
      <rPr>
        <sz val="10"/>
        <rFont val="Times New Roman Cyr"/>
        <charset val="204"/>
      </rPr>
      <t>руб. (*,**)</t>
    </r>
  </si>
  <si>
    <t xml:space="preserve">Доля  бюджета  МО, % (*) (гр12/гр10)     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</si>
  <si>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</si>
  <si>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</si>
  <si>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</si>
  <si>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</si>
  <si>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</si>
  <si>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Объем ассигнований за счет средств дорожного фонда 2017 г., руб.                              (*,**)</t>
  </si>
  <si>
    <t xml:space="preserve">ЛО, руб. </t>
  </si>
  <si>
    <t xml:space="preserve">МО, руб. </t>
  </si>
  <si>
    <t>Председатель комитета  ____________________ Ю.И. Запалатский</t>
  </si>
  <si>
    <t>Председатель комитета ____________  Ю.И. Запалатский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</si>
  <si>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</si>
  <si>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За счет средств дорожного фонда            (по КС-3)</t>
  </si>
  <si>
    <t>Всего, руб. (*,**)</t>
  </si>
  <si>
    <t>Ремонт автомобильной дороги д.Хапо-Ое на участке от ул.Шоссейная до д.№8 (СМ 15095)</t>
  </si>
  <si>
    <t xml:space="preserve">Распределение средств по объектам  мероприятий Программ муниципального образования Колтушского сельского поселения Всеволожского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2017 году. </t>
  </si>
  <si>
    <t>Ремонт автомобильной дороги в д. Старая по пер.Школьный на участке от дома №12 до дома №14а - здание МОУ "Колтушская СОШ имени ак. И.П.Павлова "</t>
  </si>
  <si>
    <t>Ремонт автомобильной дороги в дер. Разметелево от дома №22 по пер. Школьный до здания учреждения №1 МОУ "Разметелевская СОШ"</t>
  </si>
  <si>
    <t>Ремонт участков автомобильных дорог в дер. Разметелево, обеспечивающих подъезд к зданию учреждения №1 МОУ "Разметелевская СОШ": 1) пер.Виркинский на участке от автомобильной дороги СПб-Свердлова-Всеволожск до дома № 7а (здание котельной №7); 2) пер Школьный  от пер. Виркинский д№7а до здания учреждения №1 МОУ "Разметелевская СОШ"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</si>
  <si>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Колтушского сельского поселения Всеволожского муниципального района Ленинградской области  в 2017 году.</t>
  </si>
  <si>
    <t>муниципальное образование Колтушское сельское поселение Всеволожского муниципального района Ленинградской области</t>
  </si>
  <si>
    <t>Муниципальное образование Колтушское сельское поселение Всеволожского муниципального района Ленинградской области</t>
  </si>
  <si>
    <t>Исполнитель: Мясников Иван Николаевич, тел.+79313063790</t>
  </si>
  <si>
    <t>к Соглашению  № 64 от "17" февраля 2017г.</t>
  </si>
  <si>
    <t>к Соглашению  № 64 от "17 " февраля 2017г.</t>
  </si>
  <si>
    <t>Приложение № 1 к дополнительному Соглашению  № 2 от "_____"____________2017г.</t>
  </si>
  <si>
    <t>Приложение № 2 к дополнительному Соглашению  № 2 от "_____"____________2017г.</t>
  </si>
  <si>
    <t>Приложение № 3 к дополнительному Соглашению  №2 от "_____"____________2017г.</t>
  </si>
  <si>
    <t>Временно исполняющий обязанности</t>
  </si>
  <si>
    <t xml:space="preserve">  </t>
  </si>
  <si>
    <t xml:space="preserve">главы администрации _______________/Р.А.Слинчак/ </t>
  </si>
  <si>
    <t xml:space="preserve">временно исполняющий обязанности главы администрации _______________/Р.А.Слинчак/ </t>
  </si>
  <si>
    <t xml:space="preserve">временно исполняющий обязанности главы администрации                                                    _______________/Р.А.Слинчак/ </t>
  </si>
  <si>
    <t>001 2 02 20216 10 0000 151</t>
  </si>
  <si>
    <t>001 0409 82001 70140</t>
  </si>
  <si>
    <t>001 0409 82001 74200</t>
  </si>
  <si>
    <t>Средства,подлежащие  возврату в 2018г.(в сроки,установленные приказом Комитета финансов ЛО от 11.12.2009 № 01-09-196/09 "О порядке возврата  и взыскания  неиспользованных бюджетных средств"</t>
  </si>
  <si>
    <t>2.</t>
  </si>
  <si>
    <t xml:space="preserve">Капитальный ремонт и ремонт автомобильных дорог общего пользования, местного значения  в том числе с  твердым покрытием до сельских населенных пунктов.   ВСЕГО: </t>
  </si>
  <si>
    <t xml:space="preserve">б) Ремонт, всего: </t>
  </si>
  <si>
    <t>3.2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</si>
  <si>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в том числе с твердым покрытием до сельских населенных пунктов.  ВСЕГО: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</si>
  <si>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до сельских населенных пунктов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</si>
  <si>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с  твердым покрытием . ВСЕГО: </t>
  </si>
  <si>
    <t>ОТЧЕТ об осуществлении расходов дорожного фонда  муниципального образования Колтушского сельского поселения Всеволожского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01.12.2017 года</t>
  </si>
  <si>
    <t xml:space="preserve"> И.о. Главного бухгалтера ________________ /Т.Н.Черенина/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</si>
</sst>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0.000000"/>
    <numFmt numFmtId="167" formatCode="0.0"/>
    <numFmt numFmtId="168" formatCode="0.0%"/>
    <numFmt numFmtId="169" formatCode="#,##0.00000"/>
  </numFmts>
  <fonts count="6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sz val="14"/>
      <color indexed="12"/>
      <name val="Arial"/>
      <family val="2"/>
    </font>
    <font>
      <sz val="14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sz val="1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sz val="9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i/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 Cyr"/>
      <family val="1"/>
      <charset val="204"/>
    </font>
    <font>
      <sz val="11"/>
      <name val="Times New Roman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Times New Roman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6"/>
      <name val="Arial Cyr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trike/>
      <sz val="12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4" fillId="0" borderId="0"/>
    <xf numFmtId="9" fontId="1" fillId="0" borderId="0" applyFont="0" applyFill="0" applyBorder="0" applyAlignment="0" applyProtection="0"/>
    <xf numFmtId="0" fontId="4" fillId="0" borderId="0"/>
  </cellStyleXfs>
  <cellXfs count="375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5" fillId="2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Alignment="1">
      <alignment vertical="center"/>
    </xf>
    <xf numFmtId="49" fontId="2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2" borderId="0" xfId="0" applyNumberFormat="1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168" fontId="21" fillId="0" borderId="1" xfId="2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Fill="1" applyAlignment="1">
      <alignment vertical="center"/>
    </xf>
    <xf numFmtId="0" fontId="40" fillId="0" borderId="0" xfId="0" applyFont="1" applyAlignment="1">
      <alignment vertical="top" wrapText="1"/>
    </xf>
    <xf numFmtId="0" fontId="36" fillId="0" borderId="0" xfId="0" applyFont="1" applyAlignment="1">
      <alignment horizontal="justify" vertical="top" wrapText="1"/>
    </xf>
    <xf numFmtId="0" fontId="37" fillId="0" borderId="0" xfId="0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top" wrapText="1"/>
    </xf>
    <xf numFmtId="164" fontId="3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1" fillId="0" borderId="0" xfId="0" applyFont="1" applyAlignment="1">
      <alignment vertical="top" wrapText="1"/>
    </xf>
    <xf numFmtId="0" fontId="42" fillId="0" borderId="0" xfId="0" applyFont="1"/>
    <xf numFmtId="0" fontId="43" fillId="0" borderId="0" xfId="0" applyFont="1"/>
    <xf numFmtId="0" fontId="28" fillId="0" borderId="2" xfId="1" applyNumberFormat="1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justify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2" fontId="15" fillId="2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167" fontId="21" fillId="2" borderId="0" xfId="0" applyNumberFormat="1" applyFont="1" applyFill="1" applyBorder="1" applyAlignment="1">
      <alignment horizontal="center" vertical="center" wrapText="1"/>
    </xf>
    <xf numFmtId="164" fontId="21" fillId="2" borderId="0" xfId="0" applyNumberFormat="1" applyFont="1" applyFill="1" applyBorder="1" applyAlignment="1">
      <alignment horizontal="center" vertical="center" wrapText="1"/>
    </xf>
    <xf numFmtId="168" fontId="21" fillId="0" borderId="0" xfId="2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2" fontId="31" fillId="2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vertical="center" wrapText="1"/>
    </xf>
    <xf numFmtId="164" fontId="26" fillId="0" borderId="6" xfId="0" applyNumberFormat="1" applyFont="1" applyBorder="1" applyAlignment="1">
      <alignment horizontal="center" vertical="center" wrapText="1"/>
    </xf>
    <xf numFmtId="169" fontId="26" fillId="0" borderId="6" xfId="0" applyNumberFormat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24" fillId="2" borderId="2" xfId="0" applyNumberFormat="1" applyFont="1" applyFill="1" applyBorder="1" applyAlignment="1">
      <alignment horizontal="center" vertical="center" wrapText="1"/>
    </xf>
    <xf numFmtId="168" fontId="24" fillId="0" borderId="2" xfId="2" applyNumberFormat="1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8" fontId="21" fillId="0" borderId="7" xfId="2" applyNumberFormat="1" applyFont="1" applyFill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167" fontId="21" fillId="2" borderId="7" xfId="0" applyNumberFormat="1" applyFont="1" applyFill="1" applyBorder="1" applyAlignment="1">
      <alignment horizontal="center" vertical="center" wrapText="1"/>
    </xf>
    <xf numFmtId="164" fontId="21" fillId="2" borderId="7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/>
    </xf>
    <xf numFmtId="2" fontId="48" fillId="2" borderId="2" xfId="0" applyNumberFormat="1" applyFont="1" applyFill="1" applyBorder="1" applyAlignment="1">
      <alignment horizontal="left" vertical="center" wrapText="1"/>
    </xf>
    <xf numFmtId="2" fontId="48" fillId="2" borderId="1" xfId="0" applyNumberFormat="1" applyFont="1" applyFill="1" applyBorder="1" applyAlignment="1">
      <alignment horizontal="left" vertical="center" wrapText="1"/>
    </xf>
    <xf numFmtId="2" fontId="49" fillId="2" borderId="1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165" fontId="38" fillId="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wrapText="1"/>
    </xf>
    <xf numFmtId="0" fontId="35" fillId="0" borderId="0" xfId="0" applyFont="1" applyAlignment="1">
      <alignment vertical="center" wrapText="1"/>
    </xf>
    <xf numFmtId="0" fontId="35" fillId="2" borderId="0" xfId="0" applyFont="1" applyFill="1" applyAlignment="1">
      <alignment vertical="center" wrapText="1"/>
    </xf>
    <xf numFmtId="0" fontId="0" fillId="3" borderId="0" xfId="0" applyFill="1"/>
    <xf numFmtId="164" fontId="19" fillId="0" borderId="0" xfId="0" applyNumberFormat="1" applyFont="1" applyAlignment="1">
      <alignment vertical="center" wrapText="1"/>
    </xf>
    <xf numFmtId="10" fontId="21" fillId="0" borderId="1" xfId="2" applyNumberFormat="1" applyFont="1" applyFill="1" applyBorder="1" applyAlignment="1">
      <alignment horizontal="center" vertical="center" wrapText="1"/>
    </xf>
    <xf numFmtId="10" fontId="24" fillId="0" borderId="1" xfId="2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left" vertical="top" wrapText="1"/>
    </xf>
    <xf numFmtId="10" fontId="15" fillId="0" borderId="1" xfId="2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4" fontId="28" fillId="0" borderId="5" xfId="1" applyNumberFormat="1" applyFont="1" applyFill="1" applyBorder="1" applyAlignment="1">
      <alignment horizontal="center" vertical="center" wrapText="1"/>
    </xf>
    <xf numFmtId="0" fontId="35" fillId="3" borderId="0" xfId="0" applyFont="1" applyFill="1" applyAlignment="1">
      <alignment vertical="center" wrapText="1"/>
    </xf>
    <xf numFmtId="4" fontId="28" fillId="0" borderId="4" xfId="1" applyNumberFormat="1" applyFont="1" applyFill="1" applyBorder="1" applyAlignment="1">
      <alignment horizontal="center" vertical="center" wrapText="1"/>
    </xf>
    <xf numFmtId="164" fontId="28" fillId="0" borderId="4" xfId="1" applyNumberFormat="1" applyFont="1" applyFill="1" applyBorder="1" applyAlignment="1">
      <alignment horizontal="center" vertical="center" wrapText="1"/>
    </xf>
    <xf numFmtId="165" fontId="28" fillId="0" borderId="5" xfId="1" applyNumberFormat="1" applyFont="1" applyFill="1" applyBorder="1" applyAlignment="1">
      <alignment horizontal="center" vertical="center" wrapText="1"/>
    </xf>
    <xf numFmtId="165" fontId="54" fillId="0" borderId="9" xfId="0" applyNumberFormat="1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 vertical="center" wrapText="1"/>
    </xf>
    <xf numFmtId="4" fontId="55" fillId="2" borderId="9" xfId="0" applyNumberFormat="1" applyFont="1" applyFill="1" applyBorder="1" applyAlignment="1">
      <alignment horizontal="center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4" fontId="52" fillId="2" borderId="9" xfId="0" applyNumberFormat="1" applyFont="1" applyFill="1" applyBorder="1" applyAlignment="1">
      <alignment horizontal="center" vertical="center" wrapText="1"/>
    </xf>
    <xf numFmtId="4" fontId="30" fillId="2" borderId="9" xfId="0" applyNumberFormat="1" applyFont="1" applyFill="1" applyBorder="1" applyAlignment="1">
      <alignment horizontal="center" vertical="center" wrapText="1"/>
    </xf>
    <xf numFmtId="4" fontId="55" fillId="0" borderId="9" xfId="2" applyNumberFormat="1" applyFont="1" applyFill="1" applyBorder="1" applyAlignment="1">
      <alignment horizontal="center" vertical="center" wrapText="1"/>
    </xf>
    <xf numFmtId="4" fontId="30" fillId="0" borderId="9" xfId="2" applyNumberFormat="1" applyFont="1" applyFill="1" applyBorder="1" applyAlignment="1">
      <alignment horizontal="center" vertical="center" wrapText="1"/>
    </xf>
    <xf numFmtId="165" fontId="56" fillId="2" borderId="2" xfId="0" applyNumberFormat="1" applyFont="1" applyFill="1" applyBorder="1" applyAlignment="1">
      <alignment horizontal="center" vertical="center" wrapText="1"/>
    </xf>
    <xf numFmtId="2" fontId="56" fillId="2" borderId="2" xfId="0" applyNumberFormat="1" applyFont="1" applyFill="1" applyBorder="1" applyAlignment="1">
      <alignment horizontal="center" vertical="center" wrapText="1"/>
    </xf>
    <xf numFmtId="4" fontId="56" fillId="2" borderId="2" xfId="0" applyNumberFormat="1" applyFont="1" applyFill="1" applyBorder="1" applyAlignment="1">
      <alignment horizontal="center" vertical="center" wrapText="1"/>
    </xf>
    <xf numFmtId="164" fontId="30" fillId="2" borderId="2" xfId="0" applyNumberFormat="1" applyFont="1" applyFill="1" applyBorder="1" applyAlignment="1">
      <alignment horizontal="center" vertical="center" wrapText="1"/>
    </xf>
    <xf numFmtId="4" fontId="30" fillId="2" borderId="2" xfId="0" applyNumberFormat="1" applyFont="1" applyFill="1" applyBorder="1" applyAlignment="1">
      <alignment horizontal="center" vertical="center" wrapText="1"/>
    </xf>
    <xf numFmtId="4" fontId="52" fillId="2" borderId="2" xfId="0" applyNumberFormat="1" applyFont="1" applyFill="1" applyBorder="1" applyAlignment="1">
      <alignment horizontal="center" vertical="center" wrapText="1"/>
    </xf>
    <xf numFmtId="4" fontId="30" fillId="0" borderId="2" xfId="2" applyNumberFormat="1" applyFont="1" applyFill="1" applyBorder="1" applyAlignment="1">
      <alignment horizontal="center" vertical="center" wrapText="1"/>
    </xf>
    <xf numFmtId="165" fontId="56" fillId="2" borderId="1" xfId="0" applyNumberFormat="1" applyFont="1" applyFill="1" applyBorder="1" applyAlignment="1">
      <alignment horizontal="center" vertical="center" wrapText="1"/>
    </xf>
    <xf numFmtId="1" fontId="56" fillId="2" borderId="1" xfId="0" applyNumberFormat="1" applyFont="1" applyFill="1" applyBorder="1" applyAlignment="1">
      <alignment horizontal="center" vertical="center" wrapText="1"/>
    </xf>
    <xf numFmtId="4" fontId="56" fillId="2" borderId="1" xfId="0" applyNumberFormat="1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vertical="center" wrapText="1"/>
    </xf>
    <xf numFmtId="4" fontId="52" fillId="2" borderId="1" xfId="0" applyNumberFormat="1" applyFont="1" applyFill="1" applyBorder="1" applyAlignment="1">
      <alignment horizontal="center" vertical="center" wrapText="1"/>
    </xf>
    <xf numFmtId="4" fontId="30" fillId="0" borderId="1" xfId="2" applyNumberFormat="1" applyFont="1" applyFill="1" applyBorder="1" applyAlignment="1">
      <alignment horizontal="center" vertical="center" wrapText="1"/>
    </xf>
    <xf numFmtId="165" fontId="54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4" fontId="55" fillId="2" borderId="1" xfId="0" applyNumberFormat="1" applyFont="1" applyFill="1" applyBorder="1" applyAlignment="1">
      <alignment horizontal="center" vertical="center" wrapText="1"/>
    </xf>
    <xf numFmtId="2" fontId="56" fillId="2" borderId="1" xfId="0" applyNumberFormat="1" applyFont="1" applyFill="1" applyBorder="1" applyAlignment="1">
      <alignment horizontal="center" vertical="center" wrapText="1"/>
    </xf>
    <xf numFmtId="165" fontId="52" fillId="2" borderId="1" xfId="0" applyNumberFormat="1" applyFont="1" applyFill="1" applyBorder="1" applyAlignment="1">
      <alignment horizontal="center" vertical="center" wrapText="1"/>
    </xf>
    <xf numFmtId="2" fontId="57" fillId="2" borderId="9" xfId="0" applyNumberFormat="1" applyFont="1" applyFill="1" applyBorder="1" applyAlignment="1">
      <alignment horizontal="left" vertical="center" wrapText="1"/>
    </xf>
    <xf numFmtId="2" fontId="57" fillId="2" borderId="2" xfId="0" applyNumberFormat="1" applyFont="1" applyFill="1" applyBorder="1" applyAlignment="1">
      <alignment horizontal="left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2" fontId="31" fillId="2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0" fontId="23" fillId="0" borderId="1" xfId="2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1" fillId="3" borderId="8" xfId="0" applyNumberFormat="1" applyFont="1" applyFill="1" applyBorder="1" applyAlignment="1">
      <alignment horizontal="center" vertical="center" wrapText="1"/>
    </xf>
    <xf numFmtId="165" fontId="23" fillId="3" borderId="8" xfId="0" applyNumberFormat="1" applyFont="1" applyFill="1" applyBorder="1" applyAlignment="1">
      <alignment horizontal="center" vertical="center" wrapText="1"/>
    </xf>
    <xf numFmtId="0" fontId="23" fillId="3" borderId="8" xfId="0" applyNumberFormat="1" applyFont="1" applyFill="1" applyBorder="1" applyAlignment="1">
      <alignment horizontal="center" vertical="center" wrapText="1"/>
    </xf>
    <xf numFmtId="164" fontId="24" fillId="3" borderId="8" xfId="0" applyNumberFormat="1" applyFont="1" applyFill="1" applyBorder="1" applyAlignment="1">
      <alignment horizontal="center" vertical="center" wrapText="1"/>
    </xf>
    <xf numFmtId="1" fontId="23" fillId="3" borderId="8" xfId="0" applyNumberFormat="1" applyFont="1" applyFill="1" applyBorder="1" applyAlignment="1">
      <alignment horizontal="center" vertical="center" wrapText="1"/>
    </xf>
    <xf numFmtId="4" fontId="24" fillId="3" borderId="8" xfId="0" applyNumberFormat="1" applyFont="1" applyFill="1" applyBorder="1" applyAlignment="1">
      <alignment horizontal="center" vertical="center" wrapText="1"/>
    </xf>
    <xf numFmtId="10" fontId="21" fillId="3" borderId="10" xfId="2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49" fontId="20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0" fontId="21" fillId="3" borderId="2" xfId="2" applyNumberFormat="1" applyFont="1" applyFill="1" applyBorder="1" applyAlignment="1">
      <alignment horizontal="center" vertical="center" wrapText="1"/>
    </xf>
    <xf numFmtId="49" fontId="39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165" fontId="24" fillId="3" borderId="1" xfId="0" applyNumberFormat="1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1" fontId="24" fillId="3" borderId="1" xfId="0" applyNumberFormat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10" fontId="21" fillId="3" borderId="1" xfId="2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10" fontId="24" fillId="3" borderId="1" xfId="2" applyNumberFormat="1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0" fontId="19" fillId="3" borderId="1" xfId="2" applyNumberFormat="1" applyFont="1" applyFill="1" applyBorder="1" applyAlignment="1">
      <alignment horizontal="center" vertical="center" wrapText="1"/>
    </xf>
    <xf numFmtId="0" fontId="52" fillId="3" borderId="1" xfId="0" applyNumberFormat="1" applyFont="1" applyFill="1" applyBorder="1" applyAlignment="1">
      <alignment horizontal="left" vertical="top" wrapText="1"/>
    </xf>
    <xf numFmtId="2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67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67" fontId="15" fillId="3" borderId="0" xfId="0" applyNumberFormat="1" applyFont="1" applyFill="1" applyAlignment="1">
      <alignment horizontal="center" vertical="center" wrapText="1"/>
    </xf>
    <xf numFmtId="0" fontId="52" fillId="3" borderId="2" xfId="0" applyNumberFormat="1" applyFont="1" applyFill="1" applyBorder="1" applyAlignment="1">
      <alignment horizontal="left" vertical="top" wrapText="1"/>
    </xf>
    <xf numFmtId="0" fontId="55" fillId="3" borderId="1" xfId="0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165" fontId="56" fillId="3" borderId="2" xfId="0" applyNumberFormat="1" applyFont="1" applyFill="1" applyBorder="1" applyAlignment="1">
      <alignment horizontal="center" vertical="center" wrapText="1"/>
    </xf>
    <xf numFmtId="2" fontId="56" fillId="3" borderId="2" xfId="0" applyNumberFormat="1" applyFont="1" applyFill="1" applyBorder="1" applyAlignment="1">
      <alignment horizontal="center" vertical="center" wrapText="1"/>
    </xf>
    <xf numFmtId="4" fontId="56" fillId="3" borderId="2" xfId="0" applyNumberFormat="1" applyFont="1" applyFill="1" applyBorder="1" applyAlignment="1">
      <alignment horizontal="center" vertical="center" wrapText="1"/>
    </xf>
    <xf numFmtId="164" fontId="30" fillId="3" borderId="2" xfId="0" applyNumberFormat="1" applyFont="1" applyFill="1" applyBorder="1" applyAlignment="1">
      <alignment horizontal="center" vertical="center" wrapText="1"/>
    </xf>
    <xf numFmtId="4" fontId="30" fillId="3" borderId="2" xfId="0" applyNumberFormat="1" applyFont="1" applyFill="1" applyBorder="1" applyAlignment="1">
      <alignment horizontal="center" vertical="center" wrapText="1"/>
    </xf>
    <xf numFmtId="4" fontId="52" fillId="3" borderId="2" xfId="0" applyNumberFormat="1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52" fillId="3" borderId="1" xfId="0" applyNumberFormat="1" applyFont="1" applyFill="1" applyBorder="1" applyAlignment="1">
      <alignment horizontal="center" vertical="center" wrapText="1"/>
    </xf>
    <xf numFmtId="165" fontId="56" fillId="3" borderId="1" xfId="0" applyNumberFormat="1" applyFont="1" applyFill="1" applyBorder="1" applyAlignment="1">
      <alignment horizontal="center" vertical="center" wrapText="1"/>
    </xf>
    <xf numFmtId="2" fontId="56" fillId="3" borderId="1" xfId="0" applyNumberFormat="1" applyFont="1" applyFill="1" applyBorder="1" applyAlignment="1">
      <alignment horizontal="center" vertical="center" wrapText="1"/>
    </xf>
    <xf numFmtId="4" fontId="56" fillId="3" borderId="1" xfId="0" applyNumberFormat="1" applyFont="1" applyFill="1" applyBorder="1" applyAlignment="1">
      <alignment horizontal="center" vertical="center" wrapText="1"/>
    </xf>
    <xf numFmtId="4" fontId="52" fillId="3" borderId="9" xfId="0" applyNumberFormat="1" applyFont="1" applyFill="1" applyBorder="1" applyAlignment="1">
      <alignment horizontal="center" vertical="center" wrapText="1"/>
    </xf>
    <xf numFmtId="4" fontId="30" fillId="3" borderId="1" xfId="2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left" vertical="top" wrapText="1"/>
    </xf>
    <xf numFmtId="165" fontId="52" fillId="3" borderId="1" xfId="0" applyNumberFormat="1" applyFont="1" applyFill="1" applyBorder="1" applyAlignment="1">
      <alignment horizontal="center" vertical="center" wrapText="1"/>
    </xf>
    <xf numFmtId="0" fontId="30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0" fontId="58" fillId="3" borderId="1" xfId="0" applyNumberFormat="1" applyFont="1" applyFill="1" applyBorder="1" applyAlignment="1">
      <alignment horizontal="left" vertical="top" wrapText="1"/>
    </xf>
    <xf numFmtId="2" fontId="37" fillId="3" borderId="2" xfId="0" applyNumberFormat="1" applyFont="1" applyFill="1" applyBorder="1" applyAlignment="1">
      <alignment horizontal="left" vertical="center" wrapText="1"/>
    </xf>
    <xf numFmtId="1" fontId="56" fillId="3" borderId="1" xfId="0" applyNumberFormat="1" applyFont="1" applyFill="1" applyBorder="1" applyAlignment="1">
      <alignment horizontal="center" vertical="center" wrapText="1"/>
    </xf>
    <xf numFmtId="0" fontId="28" fillId="0" borderId="4" xfId="1" applyNumberFormat="1" applyFont="1" applyFill="1" applyBorder="1" applyAlignment="1">
      <alignment horizontal="center" vertical="center" wrapText="1"/>
    </xf>
    <xf numFmtId="0" fontId="28" fillId="0" borderId="5" xfId="1" applyNumberFormat="1" applyFont="1" applyFill="1" applyBorder="1" applyAlignment="1">
      <alignment horizontal="center" vertical="center" wrapText="1"/>
    </xf>
    <xf numFmtId="4" fontId="30" fillId="3" borderId="2" xfId="2" applyNumberFormat="1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164" fontId="27" fillId="3" borderId="9" xfId="0" applyNumberFormat="1" applyFont="1" applyFill="1" applyBorder="1" applyAlignment="1">
      <alignment horizontal="center" vertical="center" wrapText="1"/>
    </xf>
    <xf numFmtId="4" fontId="30" fillId="3" borderId="9" xfId="0" applyNumberFormat="1" applyFont="1" applyFill="1" applyBorder="1" applyAlignment="1">
      <alignment horizontal="center" vertical="center" wrapText="1"/>
    </xf>
    <xf numFmtId="4" fontId="55" fillId="3" borderId="9" xfId="0" applyNumberFormat="1" applyFont="1" applyFill="1" applyBorder="1" applyAlignment="1">
      <alignment horizontal="center" vertical="center" wrapText="1"/>
    </xf>
    <xf numFmtId="4" fontId="55" fillId="3" borderId="9" xfId="2" applyNumberFormat="1" applyFont="1" applyFill="1" applyBorder="1" applyAlignment="1">
      <alignment horizontal="center" vertical="center" wrapText="1"/>
    </xf>
    <xf numFmtId="4" fontId="30" fillId="3" borderId="9" xfId="2" applyNumberFormat="1" applyFont="1" applyFill="1" applyBorder="1" applyAlignment="1">
      <alignment horizontal="center" vertical="center" wrapText="1"/>
    </xf>
    <xf numFmtId="4" fontId="55" fillId="3" borderId="1" xfId="0" applyNumberFormat="1" applyFont="1" applyFill="1" applyBorder="1" applyAlignment="1">
      <alignment horizontal="center" vertical="center" wrapText="1"/>
    </xf>
    <xf numFmtId="4" fontId="55" fillId="3" borderId="1" xfId="2" applyNumberFormat="1" applyFont="1" applyFill="1" applyBorder="1" applyAlignment="1">
      <alignment horizontal="center" vertical="center" wrapText="1"/>
    </xf>
    <xf numFmtId="49" fontId="38" fillId="3" borderId="9" xfId="0" applyNumberFormat="1" applyFont="1" applyFill="1" applyBorder="1" applyAlignment="1">
      <alignment horizontal="center" vertical="center" wrapText="1"/>
    </xf>
    <xf numFmtId="2" fontId="37" fillId="3" borderId="9" xfId="0" applyNumberFormat="1" applyFont="1" applyFill="1" applyBorder="1" applyAlignment="1">
      <alignment horizontal="left" vertical="center" wrapText="1"/>
    </xf>
    <xf numFmtId="1" fontId="54" fillId="3" borderId="9" xfId="0" applyNumberFormat="1" applyFont="1" applyFill="1" applyBorder="1" applyAlignment="1">
      <alignment horizontal="center" vertical="center" wrapText="1"/>
    </xf>
    <xf numFmtId="1" fontId="30" fillId="3" borderId="9" xfId="0" applyNumberFormat="1" applyFont="1" applyFill="1" applyBorder="1" applyAlignment="1">
      <alignment horizontal="center" vertical="center" wrapText="1"/>
    </xf>
    <xf numFmtId="1" fontId="27" fillId="3" borderId="9" xfId="0" applyNumberFormat="1" applyFont="1" applyFill="1" applyBorder="1" applyAlignment="1">
      <alignment horizontal="center" vertical="center" wrapText="1"/>
    </xf>
    <xf numFmtId="1" fontId="55" fillId="3" borderId="9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left" vertical="center" wrapText="1"/>
    </xf>
    <xf numFmtId="1" fontId="27" fillId="3" borderId="8" xfId="0" applyNumberFormat="1" applyFont="1" applyFill="1" applyBorder="1" applyAlignment="1">
      <alignment horizontal="center" vertical="center" wrapText="1"/>
    </xf>
    <xf numFmtId="2" fontId="56" fillId="2" borderId="4" xfId="0" applyNumberFormat="1" applyFont="1" applyFill="1" applyBorder="1" applyAlignment="1">
      <alignment horizontal="left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38" fillId="3" borderId="8" xfId="0" applyNumberFormat="1" applyFont="1" applyFill="1" applyBorder="1" applyAlignment="1">
      <alignment horizontal="center" vertical="center" wrapText="1"/>
    </xf>
    <xf numFmtId="2" fontId="38" fillId="3" borderId="8" xfId="0" applyNumberFormat="1" applyFont="1" applyFill="1" applyBorder="1" applyAlignment="1">
      <alignment horizontal="left" vertical="center" wrapText="1"/>
    </xf>
    <xf numFmtId="3" fontId="23" fillId="3" borderId="8" xfId="0" applyNumberFormat="1" applyFont="1" applyFill="1" applyBorder="1" applyAlignment="1">
      <alignment horizontal="center" vertical="center" wrapText="1"/>
    </xf>
    <xf numFmtId="3" fontId="24" fillId="3" borderId="8" xfId="0" applyNumberFormat="1" applyFont="1" applyFill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left" vertical="center" wrapText="1"/>
    </xf>
    <xf numFmtId="2" fontId="38" fillId="2" borderId="2" xfId="0" applyNumberFormat="1" applyFont="1" applyFill="1" applyBorder="1" applyAlignment="1">
      <alignment horizontal="left" vertical="center" wrapText="1"/>
    </xf>
    <xf numFmtId="2" fontId="59" fillId="2" borderId="1" xfId="0" applyNumberFormat="1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left" vertical="center" wrapText="1"/>
    </xf>
    <xf numFmtId="2" fontId="38" fillId="3" borderId="2" xfId="0" applyNumberFormat="1" applyFont="1" applyFill="1" applyBorder="1" applyAlignment="1">
      <alignment horizontal="left" vertical="center" wrapText="1"/>
    </xf>
    <xf numFmtId="2" fontId="59" fillId="3" borderId="1" xfId="0" applyNumberFormat="1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vertical="center"/>
    </xf>
    <xf numFmtId="164" fontId="0" fillId="0" borderId="0" xfId="0" applyNumberFormat="1"/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164" fontId="16" fillId="0" borderId="4" xfId="0" applyNumberFormat="1" applyFont="1" applyFill="1" applyBorder="1" applyAlignment="1">
      <alignment horizontal="center" vertical="center" textRotation="90" wrapText="1"/>
    </xf>
    <xf numFmtId="164" fontId="16" fillId="0" borderId="5" xfId="0" applyNumberFormat="1" applyFont="1" applyFill="1" applyBorder="1" applyAlignment="1">
      <alignment horizontal="center" vertical="center" textRotation="90" wrapText="1"/>
    </xf>
    <xf numFmtId="164" fontId="16" fillId="0" borderId="2" xfId="0" applyNumberFormat="1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5" fontId="15" fillId="2" borderId="4" xfId="0" applyNumberFormat="1" applyFont="1" applyFill="1" applyBorder="1" applyAlignment="1">
      <alignment horizontal="center" vertical="center" textRotation="90" wrapText="1"/>
    </xf>
    <xf numFmtId="165" fontId="15" fillId="2" borderId="5" xfId="0" applyNumberFormat="1" applyFont="1" applyFill="1" applyBorder="1" applyAlignment="1">
      <alignment horizontal="center" vertical="center" textRotation="90" wrapText="1"/>
    </xf>
    <xf numFmtId="165" fontId="15" fillId="2" borderId="2" xfId="0" applyNumberFormat="1" applyFont="1" applyFill="1" applyBorder="1" applyAlignment="1">
      <alignment horizontal="center" vertical="center" textRotation="90" wrapText="1"/>
    </xf>
    <xf numFmtId="166" fontId="16" fillId="2" borderId="16" xfId="0" applyNumberFormat="1" applyFont="1" applyFill="1" applyBorder="1" applyAlignment="1">
      <alignment horizontal="center" vertical="center" wrapText="1"/>
    </xf>
    <xf numFmtId="166" fontId="16" fillId="2" borderId="6" xfId="0" applyNumberFormat="1" applyFont="1" applyFill="1" applyBorder="1" applyAlignment="1">
      <alignment horizontal="center" vertical="center" wrapText="1"/>
    </xf>
    <xf numFmtId="166" fontId="16" fillId="2" borderId="14" xfId="0" applyNumberFormat="1" applyFont="1" applyFill="1" applyBorder="1" applyAlignment="1">
      <alignment horizontal="center" vertical="center" wrapText="1"/>
    </xf>
    <xf numFmtId="166" fontId="16" fillId="2" borderId="17" xfId="0" applyNumberFormat="1" applyFont="1" applyFill="1" applyBorder="1" applyAlignment="1">
      <alignment horizontal="center" vertical="center" wrapText="1"/>
    </xf>
    <xf numFmtId="166" fontId="16" fillId="2" borderId="3" xfId="0" applyNumberFormat="1" applyFont="1" applyFill="1" applyBorder="1" applyAlignment="1">
      <alignment horizontal="center" vertical="center" wrapText="1"/>
    </xf>
    <xf numFmtId="166" fontId="16" fillId="2" borderId="15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2" fontId="32" fillId="0" borderId="4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 wrapText="1"/>
    </xf>
    <xf numFmtId="164" fontId="27" fillId="0" borderId="11" xfId="0" applyNumberFormat="1" applyFont="1" applyBorder="1" applyAlignment="1">
      <alignment horizontal="center" vertical="center" wrapText="1"/>
    </xf>
    <xf numFmtId="164" fontId="27" fillId="0" borderId="13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28" fillId="0" borderId="4" xfId="1" applyNumberFormat="1" applyFont="1" applyFill="1" applyBorder="1" applyAlignment="1">
      <alignment horizontal="center" vertical="center" wrapText="1"/>
    </xf>
    <xf numFmtId="0" fontId="28" fillId="0" borderId="5" xfId="1" applyNumberFormat="1" applyFont="1" applyFill="1" applyBorder="1" applyAlignment="1">
      <alignment horizontal="center" vertical="center" wrapText="1"/>
    </xf>
    <xf numFmtId="0" fontId="28" fillId="0" borderId="2" xfId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 wrapText="1"/>
    </xf>
    <xf numFmtId="0" fontId="28" fillId="0" borderId="11" xfId="1" applyNumberFormat="1" applyFont="1" applyFill="1" applyBorder="1" applyAlignment="1">
      <alignment horizontal="center" vertical="center" wrapText="1"/>
    </xf>
    <xf numFmtId="0" fontId="28" fillId="0" borderId="12" xfId="1" applyNumberFormat="1" applyFont="1" applyFill="1" applyBorder="1" applyAlignment="1">
      <alignment horizontal="center" vertical="center" wrapText="1"/>
    </xf>
    <xf numFmtId="0" fontId="28" fillId="0" borderId="13" xfId="1" applyNumberFormat="1" applyFont="1" applyFill="1" applyBorder="1" applyAlignment="1">
      <alignment horizontal="center" vertical="center" wrapText="1"/>
    </xf>
    <xf numFmtId="165" fontId="19" fillId="2" borderId="16" xfId="0" applyNumberFormat="1" applyFont="1" applyFill="1" applyBorder="1" applyAlignment="1">
      <alignment horizontal="center" vertical="center" wrapText="1"/>
    </xf>
    <xf numFmtId="165" fontId="19" fillId="2" borderId="17" xfId="0" applyNumberFormat="1" applyFont="1" applyFill="1" applyBorder="1" applyAlignment="1">
      <alignment horizontal="center" vertical="center" wrapText="1"/>
    </xf>
    <xf numFmtId="0" fontId="28" fillId="0" borderId="14" xfId="1" applyNumberFormat="1" applyFont="1" applyFill="1" applyBorder="1" applyAlignment="1">
      <alignment horizontal="center" vertical="center" wrapText="1"/>
    </xf>
    <xf numFmtId="0" fontId="28" fillId="0" borderId="15" xfId="1" applyNumberFormat="1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0" fontId="35" fillId="3" borderId="0" xfId="0" applyFont="1" applyFill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51"/>
  <sheetViews>
    <sheetView topLeftCell="A24" zoomScaleNormal="100" zoomScaleSheetLayoutView="75" workbookViewId="0">
      <selection activeCell="J29" sqref="J29"/>
    </sheetView>
  </sheetViews>
  <sheetFormatPr defaultRowHeight="18.75" x14ac:dyDescent="0.2"/>
  <cols>
    <col min="1" max="1" width="6.140625" style="18" customWidth="1"/>
    <col min="2" max="2" width="88.85546875" style="3" customWidth="1"/>
    <col min="3" max="3" width="17.140625" style="26" customWidth="1"/>
    <col min="4" max="4" width="7.7109375" style="26" customWidth="1"/>
    <col min="5" max="5" width="9.7109375" style="27" customWidth="1"/>
    <col min="6" max="6" width="10.5703125" style="27" customWidth="1"/>
    <col min="7" max="7" width="15.42578125" style="28" customWidth="1"/>
    <col min="8" max="8" width="15.42578125" style="43" customWidth="1"/>
    <col min="9" max="9" width="8.5703125" style="43" customWidth="1"/>
    <col min="10" max="10" width="11.7109375" style="17" customWidth="1"/>
    <col min="11" max="11" width="13.140625" style="17" customWidth="1"/>
    <col min="12" max="12" width="13.7109375" style="17" customWidth="1"/>
    <col min="13" max="13" width="9.140625" style="4" customWidth="1"/>
    <col min="14" max="14" width="9.140625" style="4"/>
    <col min="15" max="15" width="17.5703125" style="4" customWidth="1"/>
    <col min="16" max="16384" width="9.140625" style="4"/>
  </cols>
  <sheetData>
    <row r="1" spans="1:213" ht="38.25" hidden="1" customHeight="1" x14ac:dyDescent="0.2">
      <c r="H1" s="306"/>
      <c r="I1" s="306"/>
      <c r="J1" s="306"/>
      <c r="K1" s="306"/>
      <c r="L1" s="306"/>
      <c r="M1" s="306"/>
    </row>
    <row r="2" spans="1:213" ht="28.5" customHeight="1" x14ac:dyDescent="0.2">
      <c r="F2" s="323" t="s">
        <v>101</v>
      </c>
      <c r="G2" s="323"/>
      <c r="H2" s="323"/>
      <c r="I2" s="323"/>
      <c r="J2" s="323"/>
      <c r="K2" s="323"/>
      <c r="L2" s="323"/>
      <c r="M2" s="323"/>
      <c r="N2" s="136"/>
      <c r="O2" s="131"/>
      <c r="P2" s="131"/>
    </row>
    <row r="3" spans="1:213" ht="23.25" customHeight="1" x14ac:dyDescent="0.2">
      <c r="F3" s="323" t="s">
        <v>99</v>
      </c>
      <c r="G3" s="323"/>
      <c r="H3" s="323"/>
      <c r="I3" s="323"/>
      <c r="J3" s="323"/>
      <c r="K3" s="323"/>
      <c r="L3" s="323"/>
      <c r="M3" s="323"/>
      <c r="N3" s="136"/>
      <c r="O3" s="131"/>
      <c r="P3" s="131"/>
    </row>
    <row r="4" spans="1:213" ht="13.5" customHeight="1" x14ac:dyDescent="0.2">
      <c r="H4" s="17"/>
      <c r="I4" s="17"/>
      <c r="M4" s="17"/>
    </row>
    <row r="5" spans="1:213" s="5" customFormat="1" ht="65.25" customHeight="1" x14ac:dyDescent="0.3">
      <c r="A5" s="309" t="s">
        <v>91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132"/>
      <c r="O5" s="132"/>
      <c r="P5" s="132"/>
    </row>
    <row r="6" spans="1:213" s="5" customFormat="1" ht="16.5" customHeight="1" x14ac:dyDescent="0.2">
      <c r="A6" s="19"/>
      <c r="B6" s="6"/>
      <c r="C6" s="29"/>
      <c r="D6" s="29"/>
      <c r="E6" s="30"/>
      <c r="F6" s="30"/>
      <c r="G6" s="31"/>
      <c r="H6" s="32"/>
      <c r="I6" s="32"/>
      <c r="J6" s="33"/>
      <c r="K6" s="33"/>
      <c r="L6" s="33"/>
    </row>
    <row r="7" spans="1:213" ht="15" customHeight="1" x14ac:dyDescent="0.2">
      <c r="A7" s="318" t="s">
        <v>0</v>
      </c>
      <c r="B7" s="319" t="s">
        <v>59</v>
      </c>
      <c r="C7" s="319" t="s">
        <v>11</v>
      </c>
      <c r="D7" s="319" t="s">
        <v>18</v>
      </c>
      <c r="E7" s="330" t="s">
        <v>4</v>
      </c>
      <c r="F7" s="331"/>
      <c r="G7" s="332"/>
      <c r="H7" s="317" t="s">
        <v>56</v>
      </c>
      <c r="I7" s="317"/>
      <c r="J7" s="317"/>
      <c r="K7" s="317"/>
      <c r="L7" s="317"/>
      <c r="M7" s="310" t="s">
        <v>76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213" ht="28.5" customHeight="1" x14ac:dyDescent="0.2">
      <c r="A8" s="318"/>
      <c r="B8" s="319"/>
      <c r="C8" s="319"/>
      <c r="D8" s="319"/>
      <c r="E8" s="333"/>
      <c r="F8" s="334"/>
      <c r="G8" s="335"/>
      <c r="H8" s="314" t="s">
        <v>72</v>
      </c>
      <c r="I8" s="327" t="s">
        <v>73</v>
      </c>
      <c r="J8" s="320" t="s">
        <v>74</v>
      </c>
      <c r="K8" s="321"/>
      <c r="L8" s="322"/>
      <c r="M8" s="31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213" ht="42.75" customHeight="1" x14ac:dyDescent="0.2">
      <c r="A9" s="318"/>
      <c r="B9" s="319"/>
      <c r="C9" s="319"/>
      <c r="D9" s="319"/>
      <c r="E9" s="307" t="s">
        <v>69</v>
      </c>
      <c r="F9" s="307" t="s">
        <v>70</v>
      </c>
      <c r="G9" s="313" t="s">
        <v>71</v>
      </c>
      <c r="H9" s="315"/>
      <c r="I9" s="328"/>
      <c r="J9" s="308" t="s">
        <v>75</v>
      </c>
      <c r="K9" s="308" t="s">
        <v>68</v>
      </c>
      <c r="L9" s="308"/>
      <c r="M9" s="311"/>
      <c r="N9" s="5"/>
      <c r="O9" s="5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213" ht="45" customHeight="1" x14ac:dyDescent="0.2">
      <c r="A10" s="318"/>
      <c r="B10" s="319"/>
      <c r="C10" s="319"/>
      <c r="D10" s="319"/>
      <c r="E10" s="307"/>
      <c r="F10" s="307"/>
      <c r="G10" s="313"/>
      <c r="H10" s="316"/>
      <c r="I10" s="329"/>
      <c r="J10" s="308"/>
      <c r="K10" s="81" t="s">
        <v>83</v>
      </c>
      <c r="L10" s="81" t="s">
        <v>84</v>
      </c>
      <c r="M10" s="312"/>
      <c r="N10" s="5"/>
      <c r="O10" s="5"/>
      <c r="P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1:213" ht="12.75" customHeight="1" x14ac:dyDescent="0.2">
      <c r="A11" s="20">
        <v>1</v>
      </c>
      <c r="B11" s="15">
        <v>2</v>
      </c>
      <c r="C11" s="14">
        <v>3</v>
      </c>
      <c r="D11" s="15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4">
        <v>10</v>
      </c>
      <c r="K11" s="14">
        <v>11</v>
      </c>
      <c r="L11" s="14">
        <v>12</v>
      </c>
      <c r="M11" s="14">
        <v>13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</row>
    <row r="12" spans="1:213" ht="21.75" customHeight="1" x14ac:dyDescent="0.2">
      <c r="A12" s="20"/>
      <c r="B12" s="295" t="s">
        <v>52</v>
      </c>
      <c r="C12" s="82" t="s">
        <v>30</v>
      </c>
      <c r="D12" s="82" t="s">
        <v>30</v>
      </c>
      <c r="E12" s="82" t="s">
        <v>30</v>
      </c>
      <c r="F12" s="82" t="s">
        <v>30</v>
      </c>
      <c r="G12" s="82" t="s">
        <v>30</v>
      </c>
      <c r="H12" s="82" t="s">
        <v>30</v>
      </c>
      <c r="I12" s="82" t="s">
        <v>30</v>
      </c>
      <c r="J12" s="187">
        <f>J14+J22</f>
        <v>12183778.109999999</v>
      </c>
      <c r="K12" s="187">
        <f>K14+K22</f>
        <v>8836800</v>
      </c>
      <c r="L12" s="187">
        <f>L14+L22</f>
        <v>3429486.1100000003</v>
      </c>
      <c r="M12" s="19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</row>
    <row r="13" spans="1:213" ht="18" customHeight="1" thickBot="1" x14ac:dyDescent="0.25">
      <c r="A13" s="116"/>
      <c r="B13" s="117" t="s">
        <v>31</v>
      </c>
      <c r="C13" s="106"/>
      <c r="D13" s="106"/>
      <c r="E13" s="107"/>
      <c r="F13" s="107"/>
      <c r="G13" s="108"/>
      <c r="H13" s="107"/>
      <c r="I13" s="107"/>
      <c r="J13" s="188"/>
      <c r="K13" s="188"/>
      <c r="L13" s="188"/>
      <c r="M13" s="10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</row>
    <row r="14" spans="1:213" ht="52.5" customHeight="1" thickTop="1" x14ac:dyDescent="0.2">
      <c r="A14" s="104" t="s">
        <v>113</v>
      </c>
      <c r="B14" s="296" t="s">
        <v>114</v>
      </c>
      <c r="C14" s="8"/>
      <c r="D14" s="8"/>
      <c r="E14" s="139">
        <f>E15</f>
        <v>0.70599999999999996</v>
      </c>
      <c r="F14" s="139">
        <f t="shared" ref="F14:L14" si="0">F15</f>
        <v>4204</v>
      </c>
      <c r="G14" s="139">
        <f t="shared" si="0"/>
        <v>3619211</v>
      </c>
      <c r="H14" s="139">
        <f t="shared" si="0"/>
        <v>0.70599999999999996</v>
      </c>
      <c r="I14" s="139">
        <f t="shared" si="0"/>
        <v>4204</v>
      </c>
      <c r="J14" s="189">
        <f t="shared" si="0"/>
        <v>3543226.5300000003</v>
      </c>
      <c r="K14" s="189">
        <f t="shared" si="0"/>
        <v>2336800</v>
      </c>
      <c r="L14" s="189">
        <f t="shared" si="0"/>
        <v>1206426.53</v>
      </c>
      <c r="M14" s="137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</row>
    <row r="15" spans="1:213" ht="33" customHeight="1" x14ac:dyDescent="0.2">
      <c r="A15" s="104" t="s">
        <v>8</v>
      </c>
      <c r="B15" s="296" t="s">
        <v>41</v>
      </c>
      <c r="C15" s="8"/>
      <c r="D15" s="8"/>
      <c r="E15" s="139">
        <f>E20</f>
        <v>0.70599999999999996</v>
      </c>
      <c r="F15" s="139">
        <f t="shared" ref="F15:L15" si="1">F16+F18</f>
        <v>4204</v>
      </c>
      <c r="G15" s="48">
        <f t="shared" si="1"/>
        <v>3619211</v>
      </c>
      <c r="H15" s="139">
        <f>H20</f>
        <v>0.70599999999999996</v>
      </c>
      <c r="I15" s="192">
        <f t="shared" si="1"/>
        <v>4204</v>
      </c>
      <c r="J15" s="189">
        <f t="shared" si="1"/>
        <v>3543226.5300000003</v>
      </c>
      <c r="K15" s="189">
        <f t="shared" si="1"/>
        <v>2336800</v>
      </c>
      <c r="L15" s="189">
        <f t="shared" si="1"/>
        <v>1206426.53</v>
      </c>
      <c r="M15" s="137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</row>
    <row r="16" spans="1:213" ht="19.5" hidden="1" customHeight="1" x14ac:dyDescent="0.2">
      <c r="A16" s="25"/>
      <c r="B16" s="297" t="s">
        <v>44</v>
      </c>
      <c r="C16" s="14"/>
      <c r="D16" s="15"/>
      <c r="E16" s="47">
        <v>0</v>
      </c>
      <c r="F16" s="47">
        <v>0</v>
      </c>
      <c r="G16" s="48">
        <v>0</v>
      </c>
      <c r="H16" s="47">
        <v>0</v>
      </c>
      <c r="I16" s="192">
        <v>0</v>
      </c>
      <c r="J16" s="189">
        <v>0</v>
      </c>
      <c r="K16" s="189">
        <v>0</v>
      </c>
      <c r="L16" s="189">
        <v>0</v>
      </c>
      <c r="M16" s="1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</row>
    <row r="17" spans="1:213" ht="12.75" hidden="1" customHeight="1" x14ac:dyDescent="0.2">
      <c r="A17" s="25"/>
      <c r="B17" s="298" t="s">
        <v>14</v>
      </c>
      <c r="C17" s="8"/>
      <c r="D17" s="8"/>
      <c r="E17" s="10"/>
      <c r="F17" s="10"/>
      <c r="G17" s="9"/>
      <c r="H17" s="10"/>
      <c r="I17" s="193"/>
      <c r="J17" s="190"/>
      <c r="K17" s="190"/>
      <c r="L17" s="190"/>
      <c r="M17" s="13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</row>
    <row r="18" spans="1:213" ht="21.75" customHeight="1" x14ac:dyDescent="0.2">
      <c r="A18" s="25"/>
      <c r="B18" s="297" t="s">
        <v>115</v>
      </c>
      <c r="C18" s="14"/>
      <c r="D18" s="15"/>
      <c r="E18" s="47">
        <v>0.70599999999999996</v>
      </c>
      <c r="F18" s="47">
        <v>4204</v>
      </c>
      <c r="G18" s="48">
        <f>G20</f>
        <v>3619211</v>
      </c>
      <c r="H18" s="47">
        <v>0.70599999999999996</v>
      </c>
      <c r="I18" s="192">
        <v>4204</v>
      </c>
      <c r="J18" s="189">
        <f t="shared" ref="J18:K18" si="2">J20</f>
        <v>3543226.5300000003</v>
      </c>
      <c r="K18" s="189">
        <f t="shared" si="2"/>
        <v>2336800</v>
      </c>
      <c r="L18" s="189">
        <f>L20</f>
        <v>1206426.53</v>
      </c>
      <c r="M18" s="1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</row>
    <row r="19" spans="1:213" ht="12.75" customHeight="1" x14ac:dyDescent="0.2">
      <c r="A19" s="25"/>
      <c r="B19" s="298" t="s">
        <v>14</v>
      </c>
      <c r="C19" s="8"/>
      <c r="D19" s="8"/>
      <c r="E19" s="10"/>
      <c r="F19" s="10"/>
      <c r="G19" s="9"/>
      <c r="H19" s="10"/>
      <c r="I19" s="193"/>
      <c r="J19" s="190"/>
      <c r="K19" s="190"/>
      <c r="L19" s="190"/>
      <c r="M19" s="137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</row>
    <row r="20" spans="1:213" ht="23.25" customHeight="1" x14ac:dyDescent="0.2">
      <c r="A20" s="25" t="s">
        <v>9</v>
      </c>
      <c r="B20" s="142" t="s">
        <v>90</v>
      </c>
      <c r="C20" s="13" t="s">
        <v>12</v>
      </c>
      <c r="D20" s="15">
        <v>2017</v>
      </c>
      <c r="E20" s="141">
        <v>0.70599999999999996</v>
      </c>
      <c r="F20" s="140">
        <v>4204</v>
      </c>
      <c r="G20" s="141">
        <v>3619211</v>
      </c>
      <c r="H20" s="141">
        <v>0.70599999999999996</v>
      </c>
      <c r="I20" s="194">
        <v>4204</v>
      </c>
      <c r="J20" s="186">
        <f>L20+K20</f>
        <v>3543226.5300000003</v>
      </c>
      <c r="K20" s="186">
        <v>2336800</v>
      </c>
      <c r="L20" s="186">
        <v>1206426.53</v>
      </c>
      <c r="M20" s="143">
        <f>L20/J20</f>
        <v>0.34048811719639049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</row>
    <row r="21" spans="1:213" ht="52.5" customHeight="1" thickBot="1" x14ac:dyDescent="0.25">
      <c r="A21" s="104" t="s">
        <v>10</v>
      </c>
      <c r="B21" s="296" t="s">
        <v>42</v>
      </c>
      <c r="C21" s="8"/>
      <c r="D21" s="8"/>
      <c r="E21" s="139">
        <v>0</v>
      </c>
      <c r="F21" s="139">
        <v>0</v>
      </c>
      <c r="G21" s="48">
        <v>0</v>
      </c>
      <c r="H21" s="139">
        <v>0</v>
      </c>
      <c r="I21" s="192">
        <v>0</v>
      </c>
      <c r="J21" s="189">
        <v>0</v>
      </c>
      <c r="K21" s="189">
        <v>0</v>
      </c>
      <c r="L21" s="189">
        <v>0</v>
      </c>
      <c r="M21" s="137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</row>
    <row r="22" spans="1:213" s="205" customFormat="1" ht="48.75" customHeight="1" thickBot="1" x14ac:dyDescent="0.25">
      <c r="A22" s="291" t="s">
        <v>32</v>
      </c>
      <c r="B22" s="292" t="s">
        <v>119</v>
      </c>
      <c r="C22" s="196"/>
      <c r="D22" s="197"/>
      <c r="E22" s="198">
        <v>1.33</v>
      </c>
      <c r="F22" s="199">
        <v>4476</v>
      </c>
      <c r="G22" s="200">
        <f>G24</f>
        <v>8864444</v>
      </c>
      <c r="H22" s="199">
        <v>1.33</v>
      </c>
      <c r="I22" s="201">
        <v>4476</v>
      </c>
      <c r="J22" s="202">
        <f>J26</f>
        <v>8640551.5800000001</v>
      </c>
      <c r="K22" s="202">
        <v>6500000</v>
      </c>
      <c r="L22" s="202">
        <f>L24</f>
        <v>2223059.58</v>
      </c>
      <c r="M22" s="203"/>
      <c r="N22" s="204"/>
      <c r="O22" s="302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</row>
    <row r="23" spans="1:213" s="205" customFormat="1" ht="16.5" customHeight="1" thickTop="1" x14ac:dyDescent="0.2">
      <c r="A23" s="206"/>
      <c r="B23" s="299" t="s">
        <v>13</v>
      </c>
      <c r="C23" s="207"/>
      <c r="D23" s="207"/>
      <c r="E23" s="208"/>
      <c r="F23" s="208"/>
      <c r="G23" s="209"/>
      <c r="H23" s="208"/>
      <c r="I23" s="210"/>
      <c r="J23" s="211"/>
      <c r="K23" s="211"/>
      <c r="L23" s="211"/>
      <c r="M23" s="212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</row>
    <row r="24" spans="1:213" s="205" customFormat="1" ht="52.5" customHeight="1" x14ac:dyDescent="0.2">
      <c r="A24" s="213" t="s">
        <v>33</v>
      </c>
      <c r="B24" s="300" t="s">
        <v>63</v>
      </c>
      <c r="C24" s="214"/>
      <c r="D24" s="214"/>
      <c r="E24" s="215">
        <f t="shared" ref="E24:L24" si="3">E25+E26</f>
        <v>1.33</v>
      </c>
      <c r="F24" s="215">
        <f t="shared" si="3"/>
        <v>4476</v>
      </c>
      <c r="G24" s="216">
        <f>G26</f>
        <v>8864444</v>
      </c>
      <c r="H24" s="215">
        <f t="shared" si="3"/>
        <v>1.33</v>
      </c>
      <c r="I24" s="217">
        <f t="shared" si="3"/>
        <v>4476</v>
      </c>
      <c r="J24" s="218">
        <f t="shared" si="3"/>
        <v>8640551.5800000001</v>
      </c>
      <c r="K24" s="218">
        <f t="shared" si="3"/>
        <v>6500000</v>
      </c>
      <c r="L24" s="218">
        <f t="shared" si="3"/>
        <v>2223059.58</v>
      </c>
      <c r="M24" s="219"/>
      <c r="N24" s="204"/>
      <c r="O24" s="220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</row>
    <row r="25" spans="1:213" s="205" customFormat="1" ht="19.5" hidden="1" customHeight="1" x14ac:dyDescent="0.2">
      <c r="A25" s="221"/>
      <c r="B25" s="301" t="s">
        <v>60</v>
      </c>
      <c r="C25" s="222"/>
      <c r="D25" s="223"/>
      <c r="E25" s="215">
        <v>0</v>
      </c>
      <c r="F25" s="224">
        <v>0</v>
      </c>
      <c r="G25" s="216">
        <v>0</v>
      </c>
      <c r="H25" s="224">
        <v>0</v>
      </c>
      <c r="I25" s="217">
        <v>0</v>
      </c>
      <c r="J25" s="218">
        <v>0</v>
      </c>
      <c r="K25" s="218">
        <v>0</v>
      </c>
      <c r="L25" s="218">
        <v>0</v>
      </c>
      <c r="M25" s="225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</row>
    <row r="26" spans="1:213" s="205" customFormat="1" ht="21.75" customHeight="1" x14ac:dyDescent="0.2">
      <c r="A26" s="221"/>
      <c r="B26" s="301" t="s">
        <v>61</v>
      </c>
      <c r="C26" s="226" t="s">
        <v>12</v>
      </c>
      <c r="D26" s="227">
        <v>2017</v>
      </c>
      <c r="E26" s="215">
        <f t="shared" ref="E26:G26" si="4">E28+E29+E30</f>
        <v>1.33</v>
      </c>
      <c r="F26" s="224">
        <f t="shared" si="4"/>
        <v>4476</v>
      </c>
      <c r="G26" s="216">
        <f t="shared" si="4"/>
        <v>8864444</v>
      </c>
      <c r="H26" s="224">
        <f>SUM(H28:H30)</f>
        <v>1.33</v>
      </c>
      <c r="I26" s="217">
        <f>SUM(I28:I30)</f>
        <v>4476</v>
      </c>
      <c r="J26" s="218">
        <f>SUM(J28:J30)</f>
        <v>8640551.5800000001</v>
      </c>
      <c r="K26" s="218">
        <v>6500000</v>
      </c>
      <c r="L26" s="218">
        <f>SUM(L28:L30)</f>
        <v>2223059.58</v>
      </c>
      <c r="M26" s="225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</row>
    <row r="27" spans="1:213" s="205" customFormat="1" ht="12.75" customHeight="1" x14ac:dyDescent="0.2">
      <c r="A27" s="221"/>
      <c r="B27" s="228" t="s">
        <v>14</v>
      </c>
      <c r="C27" s="229"/>
      <c r="D27" s="229"/>
      <c r="E27" s="230"/>
      <c r="F27" s="230"/>
      <c r="G27" s="231"/>
      <c r="H27" s="230"/>
      <c r="I27" s="232"/>
      <c r="J27" s="233"/>
      <c r="K27" s="233"/>
      <c r="L27" s="233"/>
      <c r="M27" s="23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</row>
    <row r="28" spans="1:213" s="205" customFormat="1" ht="30" customHeight="1" x14ac:dyDescent="0.2">
      <c r="A28" s="221" t="s">
        <v>45</v>
      </c>
      <c r="B28" s="235" t="s">
        <v>92</v>
      </c>
      <c r="C28" s="236" t="s">
        <v>12</v>
      </c>
      <c r="D28" s="227">
        <v>2017</v>
      </c>
      <c r="E28" s="237">
        <v>0.38</v>
      </c>
      <c r="F28" s="238">
        <v>2889</v>
      </c>
      <c r="G28" s="239">
        <v>2614622</v>
      </c>
      <c r="H28" s="240">
        <v>0.38</v>
      </c>
      <c r="I28" s="241">
        <v>2889</v>
      </c>
      <c r="J28" s="220">
        <f>L28+K28</f>
        <v>2421978.69</v>
      </c>
      <c r="K28" s="220">
        <v>1816484</v>
      </c>
      <c r="L28" s="220">
        <v>605494.68999999994</v>
      </c>
      <c r="M28" s="234">
        <f>L28/J28</f>
        <v>0.25000000722549709</v>
      </c>
      <c r="N28" s="204"/>
      <c r="O28" s="303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</row>
    <row r="29" spans="1:213" s="205" customFormat="1" ht="31.5" customHeight="1" x14ac:dyDescent="0.2">
      <c r="A29" s="221" t="s">
        <v>46</v>
      </c>
      <c r="B29" s="235" t="s">
        <v>93</v>
      </c>
      <c r="C29" s="236" t="s">
        <v>12</v>
      </c>
      <c r="D29" s="227">
        <v>2017</v>
      </c>
      <c r="E29" s="237">
        <v>0.15</v>
      </c>
      <c r="F29" s="242">
        <v>685</v>
      </c>
      <c r="G29" s="239">
        <v>975562</v>
      </c>
      <c r="H29" s="240">
        <v>0.15</v>
      </c>
      <c r="I29" s="241">
        <v>685</v>
      </c>
      <c r="J29" s="220">
        <f>L29+K29</f>
        <v>970684.19</v>
      </c>
      <c r="K29" s="220">
        <v>712160</v>
      </c>
      <c r="L29" s="220">
        <v>258524.19</v>
      </c>
      <c r="M29" s="234">
        <f>L29/J29</f>
        <v>0.26633192614376466</v>
      </c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</row>
    <row r="30" spans="1:213" s="205" customFormat="1" ht="60.75" customHeight="1" thickBot="1" x14ac:dyDescent="0.25">
      <c r="A30" s="221" t="s">
        <v>47</v>
      </c>
      <c r="B30" s="243" t="s">
        <v>94</v>
      </c>
      <c r="C30" s="236" t="s">
        <v>12</v>
      </c>
      <c r="D30" s="227">
        <v>2017</v>
      </c>
      <c r="E30" s="237">
        <v>0.8</v>
      </c>
      <c r="F30" s="238">
        <v>902</v>
      </c>
      <c r="G30" s="239">
        <v>5274260</v>
      </c>
      <c r="H30" s="240">
        <v>0.8</v>
      </c>
      <c r="I30" s="241">
        <v>902</v>
      </c>
      <c r="J30" s="220">
        <f>L30+K30</f>
        <v>5247888.7</v>
      </c>
      <c r="K30" s="220">
        <v>3888848</v>
      </c>
      <c r="L30" s="220">
        <v>1359040.7</v>
      </c>
      <c r="M30" s="234">
        <f>L30/J30</f>
        <v>0.2589690402542264</v>
      </c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</row>
    <row r="31" spans="1:213" s="205" customFormat="1" ht="48.75" customHeight="1" thickBot="1" x14ac:dyDescent="0.25">
      <c r="A31" s="291" t="s">
        <v>116</v>
      </c>
      <c r="B31" s="292" t="s">
        <v>62</v>
      </c>
      <c r="C31" s="196"/>
      <c r="D31" s="197"/>
      <c r="E31" s="293">
        <v>0</v>
      </c>
      <c r="F31" s="293">
        <v>0</v>
      </c>
      <c r="G31" s="294">
        <v>0</v>
      </c>
      <c r="H31" s="293">
        <v>0</v>
      </c>
      <c r="I31" s="293">
        <v>0</v>
      </c>
      <c r="J31" s="294">
        <f>J33</f>
        <v>0</v>
      </c>
      <c r="K31" s="294">
        <v>0</v>
      </c>
      <c r="L31" s="294">
        <v>0</v>
      </c>
      <c r="M31" s="203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</row>
    <row r="32" spans="1:213" s="205" customFormat="1" ht="32.25" customHeight="1" thickTop="1" x14ac:dyDescent="0.2">
      <c r="A32" s="221"/>
      <c r="B32" s="244" t="s">
        <v>112</v>
      </c>
      <c r="C32" s="236"/>
      <c r="D32" s="227"/>
      <c r="E32" s="245"/>
      <c r="F32" s="238"/>
      <c r="G32" s="239"/>
      <c r="H32" s="240"/>
      <c r="I32" s="241"/>
      <c r="J32" s="220">
        <f>K32</f>
        <v>82508</v>
      </c>
      <c r="K32" s="220">
        <f>K12-K20-K28-K29-K30</f>
        <v>82508</v>
      </c>
      <c r="L32" s="220"/>
      <c r="M32" s="23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</row>
    <row r="33" spans="1:213" s="2" customFormat="1" ht="15" customHeight="1" x14ac:dyDescent="0.2">
      <c r="A33" s="83"/>
      <c r="B33" s="84"/>
      <c r="C33" s="85"/>
      <c r="D33" s="86"/>
      <c r="E33" s="87"/>
      <c r="F33" s="88"/>
      <c r="G33" s="89"/>
      <c r="H33" s="87"/>
      <c r="I33" s="88"/>
      <c r="J33" s="89"/>
      <c r="K33" s="89"/>
      <c r="L33" s="89"/>
      <c r="M33" s="9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</row>
    <row r="34" spans="1:213" ht="35.25" customHeight="1" x14ac:dyDescent="0.2">
      <c r="A34" s="21"/>
      <c r="B34" s="130" t="s">
        <v>3</v>
      </c>
      <c r="C34" s="34"/>
      <c r="D34" s="34"/>
      <c r="E34" s="35"/>
      <c r="F34" s="35"/>
      <c r="G34" s="325" t="s">
        <v>96</v>
      </c>
      <c r="H34" s="325"/>
      <c r="I34" s="325"/>
      <c r="J34" s="325"/>
      <c r="K34" s="325"/>
      <c r="L34" s="325"/>
      <c r="M34" s="1"/>
    </row>
    <row r="35" spans="1:213" ht="44.25" customHeight="1" x14ac:dyDescent="0.2">
      <c r="A35" s="21"/>
      <c r="B35" s="324" t="s">
        <v>85</v>
      </c>
      <c r="C35" s="324"/>
      <c r="D35" s="324"/>
      <c r="E35" s="324"/>
      <c r="F35" s="35"/>
      <c r="G35" s="326" t="s">
        <v>107</v>
      </c>
      <c r="H35" s="326"/>
      <c r="I35" s="326"/>
      <c r="J35" s="326"/>
      <c r="K35" s="326"/>
      <c r="L35" s="326"/>
      <c r="M35" s="326"/>
    </row>
    <row r="36" spans="1:213" ht="8.25" customHeight="1" x14ac:dyDescent="0.2">
      <c r="A36" s="21"/>
      <c r="B36" s="12"/>
      <c r="C36" s="39"/>
      <c r="D36" s="39"/>
      <c r="E36" s="35"/>
      <c r="F36" s="35"/>
      <c r="G36" s="326"/>
      <c r="H36" s="326"/>
      <c r="I36" s="326"/>
      <c r="J36" s="326"/>
      <c r="K36" s="326"/>
      <c r="L36" s="326"/>
      <c r="M36" s="326"/>
    </row>
    <row r="37" spans="1:213" ht="15.75" customHeight="1" x14ac:dyDescent="0.2">
      <c r="B37" s="11" t="s">
        <v>1</v>
      </c>
      <c r="C37" s="40"/>
      <c r="D37" s="40"/>
      <c r="E37" s="41"/>
      <c r="F37" s="41"/>
      <c r="H37" s="42"/>
      <c r="J37" s="37" t="s">
        <v>1</v>
      </c>
      <c r="L37" s="38"/>
      <c r="M37" s="11"/>
    </row>
    <row r="38" spans="1:213" x14ac:dyDescent="0.2">
      <c r="A38" s="22"/>
      <c r="B38" s="1"/>
      <c r="C38" s="40"/>
      <c r="D38" s="40"/>
      <c r="E38" s="41"/>
      <c r="F38" s="41"/>
      <c r="G38" s="37"/>
      <c r="H38" s="37"/>
      <c r="I38" s="37"/>
      <c r="J38" s="36"/>
      <c r="K38" s="36"/>
      <c r="L38" s="36"/>
      <c r="M38" s="11"/>
    </row>
    <row r="39" spans="1:213" x14ac:dyDescent="0.2">
      <c r="A39" s="22"/>
      <c r="B39" s="1"/>
      <c r="C39" s="40"/>
      <c r="D39" s="40"/>
      <c r="E39" s="41"/>
      <c r="F39" s="41"/>
      <c r="G39" s="37"/>
      <c r="H39" s="37"/>
      <c r="I39" s="37"/>
      <c r="J39" s="36"/>
      <c r="K39" s="36"/>
      <c r="L39" s="36"/>
      <c r="M39" s="11"/>
    </row>
    <row r="40" spans="1:213" x14ac:dyDescent="0.2">
      <c r="A40" s="22"/>
      <c r="B40" s="1"/>
      <c r="C40" s="40"/>
      <c r="D40" s="40"/>
      <c r="E40" s="41"/>
      <c r="F40" s="41"/>
      <c r="G40" s="37"/>
      <c r="H40" s="37"/>
      <c r="I40" s="37"/>
      <c r="J40" s="36"/>
      <c r="K40" s="36"/>
      <c r="L40" s="36"/>
      <c r="M40" s="11"/>
    </row>
    <row r="41" spans="1:213" x14ac:dyDescent="0.2">
      <c r="A41" s="22"/>
      <c r="B41" s="1"/>
      <c r="C41" s="40"/>
      <c r="D41" s="40"/>
      <c r="E41" s="41"/>
      <c r="F41" s="41"/>
      <c r="G41" s="37"/>
      <c r="H41" s="37"/>
      <c r="I41" s="37"/>
      <c r="J41" s="36"/>
      <c r="K41" s="36"/>
      <c r="L41" s="36"/>
      <c r="M41" s="11"/>
    </row>
    <row r="42" spans="1:213" x14ac:dyDescent="0.2">
      <c r="A42" s="22"/>
      <c r="B42" s="1"/>
      <c r="C42" s="40"/>
      <c r="D42" s="40"/>
      <c r="E42" s="41"/>
      <c r="F42" s="41"/>
      <c r="G42" s="37"/>
      <c r="H42" s="37"/>
      <c r="I42" s="37"/>
      <c r="J42" s="36"/>
      <c r="K42" s="36"/>
      <c r="L42" s="36"/>
      <c r="M42" s="11"/>
    </row>
    <row r="43" spans="1:213" x14ac:dyDescent="0.2">
      <c r="A43" s="22"/>
      <c r="B43" s="1"/>
      <c r="C43" s="40"/>
      <c r="D43" s="40"/>
      <c r="E43" s="41"/>
      <c r="F43" s="41"/>
      <c r="G43" s="37"/>
      <c r="H43" s="37"/>
      <c r="I43" s="37"/>
      <c r="J43" s="36"/>
      <c r="K43" s="36"/>
      <c r="L43" s="36"/>
      <c r="M43" s="11"/>
    </row>
    <row r="44" spans="1:213" x14ac:dyDescent="0.2">
      <c r="A44" s="22"/>
      <c r="B44" s="1"/>
      <c r="C44" s="40"/>
      <c r="D44" s="40"/>
      <c r="E44" s="41"/>
      <c r="F44" s="41"/>
      <c r="G44" s="37"/>
      <c r="H44" s="37"/>
      <c r="I44" s="37"/>
      <c r="J44" s="36"/>
      <c r="K44" s="36"/>
      <c r="L44" s="36"/>
      <c r="M44" s="11"/>
    </row>
    <row r="45" spans="1:213" x14ac:dyDescent="0.2">
      <c r="A45" s="22"/>
      <c r="B45" s="1"/>
      <c r="C45" s="40"/>
      <c r="D45" s="40"/>
      <c r="E45" s="41"/>
      <c r="F45" s="41"/>
      <c r="G45" s="37"/>
      <c r="H45" s="37"/>
      <c r="I45" s="37"/>
      <c r="J45" s="36"/>
      <c r="K45" s="36"/>
      <c r="L45" s="36"/>
      <c r="M45" s="11"/>
    </row>
    <row r="46" spans="1:213" x14ac:dyDescent="0.2">
      <c r="A46" s="22"/>
      <c r="B46" s="1"/>
      <c r="C46" s="40"/>
      <c r="D46" s="40"/>
      <c r="E46" s="41"/>
      <c r="F46" s="41"/>
      <c r="G46" s="37"/>
      <c r="H46" s="37"/>
      <c r="I46" s="37"/>
      <c r="J46" s="36"/>
      <c r="K46" s="36"/>
      <c r="L46" s="36"/>
      <c r="M46" s="11"/>
    </row>
    <row r="47" spans="1:213" x14ac:dyDescent="0.2">
      <c r="A47" s="22"/>
      <c r="B47" s="1"/>
      <c r="C47" s="40"/>
      <c r="D47" s="40"/>
      <c r="E47" s="41"/>
      <c r="F47" s="41"/>
      <c r="G47" s="37"/>
      <c r="H47" s="37"/>
      <c r="I47" s="37"/>
      <c r="J47" s="36"/>
      <c r="K47" s="36"/>
      <c r="L47" s="36"/>
      <c r="M47" s="11"/>
    </row>
    <row r="48" spans="1:213" x14ac:dyDescent="0.2">
      <c r="A48" s="22"/>
      <c r="B48" s="1"/>
      <c r="C48" s="40"/>
      <c r="D48" s="40"/>
      <c r="E48" s="41"/>
      <c r="F48" s="41"/>
      <c r="G48" s="37"/>
      <c r="H48" s="37"/>
      <c r="I48" s="37"/>
      <c r="J48" s="36"/>
      <c r="K48" s="36"/>
      <c r="L48" s="36"/>
      <c r="M48" s="11"/>
    </row>
    <row r="49" spans="1:13" x14ac:dyDescent="0.2">
      <c r="A49" s="22"/>
      <c r="B49" s="1"/>
      <c r="C49" s="40"/>
      <c r="D49" s="40"/>
      <c r="E49" s="41"/>
      <c r="F49" s="41"/>
      <c r="G49" s="37"/>
      <c r="H49" s="37"/>
      <c r="I49" s="37"/>
      <c r="J49" s="36"/>
      <c r="K49" s="36"/>
      <c r="L49" s="36"/>
      <c r="M49" s="11"/>
    </row>
    <row r="50" spans="1:13" x14ac:dyDescent="0.2">
      <c r="A50" s="23"/>
      <c r="B50" s="7"/>
    </row>
    <row r="51" spans="1:13" x14ac:dyDescent="0.2">
      <c r="A51" s="24"/>
      <c r="B51" s="7"/>
    </row>
  </sheetData>
  <mergeCells count="22">
    <mergeCell ref="B35:E35"/>
    <mergeCell ref="C7:C10"/>
    <mergeCell ref="G34:L34"/>
    <mergeCell ref="G35:M36"/>
    <mergeCell ref="I8:I10"/>
    <mergeCell ref="E7:G8"/>
    <mergeCell ref="H1:M1"/>
    <mergeCell ref="F9:F10"/>
    <mergeCell ref="J9:J10"/>
    <mergeCell ref="K9:L9"/>
    <mergeCell ref="A5:M5"/>
    <mergeCell ref="M7:M10"/>
    <mergeCell ref="G9:G10"/>
    <mergeCell ref="H8:H10"/>
    <mergeCell ref="H7:L7"/>
    <mergeCell ref="A7:A10"/>
    <mergeCell ref="E9:E10"/>
    <mergeCell ref="B7:B10"/>
    <mergeCell ref="D7:D10"/>
    <mergeCell ref="J8:L8"/>
    <mergeCell ref="F2:M2"/>
    <mergeCell ref="F3:M3"/>
  </mergeCells>
  <phoneticPr fontId="0" type="noConversion"/>
  <printOptions horizontalCentered="1" verticalCentered="1"/>
  <pageMargins left="0.39370078740157483" right="0.43307086614173229" top="0.39370078740157483" bottom="0.39370078740157483" header="0" footer="0"/>
  <pageSetup paperSize="9" scale="62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2" workbookViewId="0">
      <selection activeCell="J13" sqref="J13"/>
    </sheetView>
  </sheetViews>
  <sheetFormatPr defaultRowHeight="12.75" x14ac:dyDescent="0.2"/>
  <cols>
    <col min="1" max="1" width="4.140625" style="128" customWidth="1"/>
    <col min="2" max="2" width="49.5703125" style="128" customWidth="1"/>
    <col min="3" max="3" width="25.7109375" style="50" customWidth="1"/>
    <col min="4" max="4" width="19.28515625" style="128" hidden="1" customWidth="1"/>
    <col min="5" max="5" width="21.5703125" style="50" customWidth="1"/>
    <col min="6" max="6" width="22" style="50" customWidth="1"/>
    <col min="7" max="7" width="14.85546875" style="129" customWidth="1"/>
    <col min="8" max="8" width="15.28515625" style="129" customWidth="1"/>
    <col min="9" max="16384" width="9.140625" style="128"/>
  </cols>
  <sheetData>
    <row r="1" spans="1:15" ht="33.75" hidden="1" customHeight="1" x14ac:dyDescent="0.2">
      <c r="B1" s="100" t="s">
        <v>34</v>
      </c>
      <c r="E1" s="344" t="s">
        <v>38</v>
      </c>
      <c r="F1" s="344"/>
      <c r="G1" s="344"/>
      <c r="H1" s="344"/>
      <c r="I1" s="323"/>
      <c r="J1" s="323"/>
      <c r="K1" s="323"/>
      <c r="L1" s="99"/>
    </row>
    <row r="2" spans="1:15" ht="18.75" customHeight="1" x14ac:dyDescent="0.2">
      <c r="B2" s="100"/>
      <c r="E2" s="347" t="s">
        <v>102</v>
      </c>
      <c r="F2" s="347"/>
      <c r="G2" s="347"/>
      <c r="H2" s="347"/>
      <c r="I2" s="136"/>
      <c r="J2" s="136"/>
      <c r="K2" s="136"/>
      <c r="L2" s="99"/>
    </row>
    <row r="3" spans="1:15" ht="18.75" customHeight="1" x14ac:dyDescent="0.2">
      <c r="E3" s="347" t="s">
        <v>100</v>
      </c>
      <c r="F3" s="347"/>
      <c r="G3" s="347"/>
      <c r="H3" s="347"/>
      <c r="I3" s="136"/>
      <c r="J3" s="136"/>
      <c r="K3" s="136"/>
    </row>
    <row r="4" spans="1:15" ht="62.25" customHeight="1" x14ac:dyDescent="0.2">
      <c r="A4" s="350" t="s">
        <v>95</v>
      </c>
      <c r="B4" s="350"/>
      <c r="C4" s="350"/>
      <c r="D4" s="350"/>
      <c r="E4" s="350"/>
      <c r="F4" s="350"/>
      <c r="G4" s="350"/>
      <c r="H4" s="350"/>
    </row>
    <row r="5" spans="1:15" ht="18" hidden="1" customHeight="1" x14ac:dyDescent="0.2">
      <c r="B5" s="51"/>
      <c r="C5" s="51"/>
      <c r="D5" s="51"/>
      <c r="E5" s="51"/>
      <c r="F5" s="51"/>
      <c r="G5" s="52"/>
      <c r="H5" s="52"/>
    </row>
    <row r="6" spans="1:15" ht="61.5" customHeight="1" x14ac:dyDescent="0.2">
      <c r="A6" s="351" t="s">
        <v>0</v>
      </c>
      <c r="B6" s="351" t="s">
        <v>20</v>
      </c>
      <c r="C6" s="353" t="s">
        <v>21</v>
      </c>
      <c r="D6" s="351" t="s">
        <v>22</v>
      </c>
      <c r="E6" s="353" t="s">
        <v>23</v>
      </c>
      <c r="F6" s="353" t="s">
        <v>24</v>
      </c>
      <c r="G6" s="345" t="s">
        <v>82</v>
      </c>
      <c r="H6" s="346"/>
    </row>
    <row r="7" spans="1:15" ht="14.25" customHeight="1" x14ac:dyDescent="0.2">
      <c r="A7" s="352"/>
      <c r="B7" s="352"/>
      <c r="C7" s="354"/>
      <c r="D7" s="352"/>
      <c r="E7" s="354"/>
      <c r="F7" s="354"/>
      <c r="G7" s="76" t="s">
        <v>36</v>
      </c>
      <c r="H7" s="53" t="s">
        <v>37</v>
      </c>
    </row>
    <row r="8" spans="1:15" ht="12" customHeight="1" x14ac:dyDescent="0.2">
      <c r="A8" s="54">
        <v>1</v>
      </c>
      <c r="B8" s="55">
        <v>2</v>
      </c>
      <c r="C8" s="56">
        <v>3</v>
      </c>
      <c r="D8" s="54">
        <v>4</v>
      </c>
      <c r="E8" s="56" t="s">
        <v>19</v>
      </c>
      <c r="F8" s="56" t="s">
        <v>17</v>
      </c>
      <c r="G8" s="56" t="s">
        <v>25</v>
      </c>
      <c r="H8" s="56" t="s">
        <v>26</v>
      </c>
    </row>
    <row r="9" spans="1:15" ht="19.5" customHeight="1" x14ac:dyDescent="0.2">
      <c r="A9" s="351"/>
      <c r="B9" s="355" t="s">
        <v>35</v>
      </c>
      <c r="C9" s="57" t="s">
        <v>49</v>
      </c>
      <c r="D9" s="55"/>
      <c r="E9" s="55"/>
      <c r="F9" s="55"/>
      <c r="G9" s="195">
        <f>G11+G13</f>
        <v>8836800</v>
      </c>
      <c r="H9" s="246"/>
    </row>
    <row r="10" spans="1:15" ht="19.5" customHeight="1" x14ac:dyDescent="0.2">
      <c r="A10" s="352"/>
      <c r="B10" s="356"/>
      <c r="C10" s="55"/>
      <c r="D10" s="55"/>
      <c r="E10" s="55"/>
      <c r="F10" s="55"/>
      <c r="G10" s="246"/>
      <c r="H10" s="195">
        <f>H12+H14</f>
        <v>3429486.1100000003</v>
      </c>
    </row>
    <row r="11" spans="1:15" ht="24.75" customHeight="1" x14ac:dyDescent="0.2">
      <c r="A11" s="348" t="s">
        <v>15</v>
      </c>
      <c r="B11" s="341" t="s">
        <v>48</v>
      </c>
      <c r="C11" s="57" t="s">
        <v>50</v>
      </c>
      <c r="D11" s="343"/>
      <c r="E11" s="58"/>
      <c r="F11" s="58"/>
      <c r="G11" s="195">
        <f>'Приложение 1'!K15</f>
        <v>2336800</v>
      </c>
      <c r="H11" s="195"/>
    </row>
    <row r="12" spans="1:15" ht="30" customHeight="1" x14ac:dyDescent="0.2">
      <c r="A12" s="349"/>
      <c r="B12" s="342"/>
      <c r="C12" s="59"/>
      <c r="D12" s="343"/>
      <c r="E12" s="57" t="s">
        <v>109</v>
      </c>
      <c r="F12" s="57" t="s">
        <v>110</v>
      </c>
      <c r="G12" s="195"/>
      <c r="H12" s="195">
        <f>'Приложение 1'!L20</f>
        <v>1206426.53</v>
      </c>
    </row>
    <row r="13" spans="1:15" ht="30.75" customHeight="1" x14ac:dyDescent="0.2">
      <c r="A13" s="348" t="s">
        <v>16</v>
      </c>
      <c r="B13" s="341" t="s">
        <v>87</v>
      </c>
      <c r="C13" s="57" t="s">
        <v>51</v>
      </c>
      <c r="D13" s="343"/>
      <c r="E13" s="58"/>
      <c r="F13" s="58"/>
      <c r="G13" s="195">
        <f>'Приложение 1'!K24</f>
        <v>6500000</v>
      </c>
      <c r="H13" s="195"/>
    </row>
    <row r="14" spans="1:15" ht="30.75" customHeight="1" x14ac:dyDescent="0.2">
      <c r="A14" s="349"/>
      <c r="B14" s="342"/>
      <c r="C14" s="59"/>
      <c r="D14" s="343"/>
      <c r="E14" s="59" t="s">
        <v>109</v>
      </c>
      <c r="F14" s="59" t="s">
        <v>111</v>
      </c>
      <c r="G14" s="195"/>
      <c r="H14" s="195">
        <f>'Приложение 1'!L24</f>
        <v>2223059.58</v>
      </c>
    </row>
    <row r="15" spans="1:15" ht="14.25" customHeight="1" x14ac:dyDescent="0.2">
      <c r="A15" s="93"/>
      <c r="B15" s="94"/>
      <c r="C15" s="95"/>
      <c r="D15" s="96"/>
      <c r="E15" s="95"/>
      <c r="F15" s="95"/>
      <c r="G15" s="97"/>
      <c r="H15" s="98"/>
    </row>
    <row r="16" spans="1:15" s="60" customFormat="1" ht="14.25" hidden="1" customHeight="1" x14ac:dyDescent="0.2">
      <c r="B16" s="338" t="s">
        <v>27</v>
      </c>
      <c r="C16" s="338"/>
      <c r="D16" s="338"/>
      <c r="E16" s="339" t="s">
        <v>96</v>
      </c>
      <c r="F16" s="339"/>
      <c r="G16" s="339"/>
      <c r="H16" s="339"/>
      <c r="J16" s="61"/>
      <c r="K16" s="61"/>
      <c r="L16" s="61"/>
      <c r="M16" s="61"/>
      <c r="N16" s="61"/>
      <c r="O16" s="61"/>
    </row>
    <row r="17" spans="2:15" s="60" customFormat="1" ht="33.75" customHeight="1" x14ac:dyDescent="0.2">
      <c r="B17" s="338"/>
      <c r="C17" s="338"/>
      <c r="D17" s="338"/>
      <c r="E17" s="340"/>
      <c r="F17" s="340"/>
      <c r="G17" s="340"/>
      <c r="H17" s="340"/>
      <c r="J17" s="62"/>
      <c r="K17" s="62"/>
      <c r="L17" s="62"/>
      <c r="M17" s="62"/>
      <c r="N17" s="63"/>
      <c r="O17" s="63"/>
    </row>
    <row r="18" spans="2:15" s="60" customFormat="1" ht="55.5" customHeight="1" x14ac:dyDescent="0.25">
      <c r="B18" s="336" t="s">
        <v>86</v>
      </c>
      <c r="C18" s="336"/>
      <c r="D18" s="336"/>
      <c r="E18" s="337" t="s">
        <v>108</v>
      </c>
      <c r="F18" s="337"/>
      <c r="G18" s="337"/>
      <c r="H18" s="337"/>
      <c r="J18" s="64"/>
      <c r="K18" s="64"/>
      <c r="L18" s="64"/>
      <c r="M18" s="64"/>
      <c r="N18" s="64"/>
      <c r="O18" s="64"/>
    </row>
    <row r="19" spans="2:15" s="60" customFormat="1" ht="14.25" x14ac:dyDescent="0.2">
      <c r="B19" s="62" t="s">
        <v>1</v>
      </c>
      <c r="C19" s="65"/>
      <c r="D19" s="66"/>
      <c r="E19" s="66"/>
      <c r="F19" s="62" t="s">
        <v>1</v>
      </c>
      <c r="G19" s="67"/>
      <c r="H19" s="63"/>
      <c r="I19" s="63"/>
      <c r="J19" s="61"/>
      <c r="K19" s="65"/>
      <c r="L19" s="66"/>
      <c r="M19" s="66"/>
      <c r="N19" s="63"/>
      <c r="O19" s="63"/>
    </row>
    <row r="20" spans="2:15" s="60" customFormat="1" ht="14.25" x14ac:dyDescent="0.2">
      <c r="C20" s="68"/>
      <c r="D20" s="66"/>
      <c r="E20" s="66"/>
      <c r="G20" s="67"/>
      <c r="H20" s="63"/>
      <c r="I20" s="63"/>
      <c r="J20" s="69"/>
      <c r="K20" s="68"/>
      <c r="L20" s="62"/>
      <c r="M20" s="66"/>
      <c r="N20" s="63"/>
      <c r="O20" s="63"/>
    </row>
    <row r="21" spans="2:15" ht="7.5" customHeight="1" x14ac:dyDescent="0.2"/>
    <row r="26" spans="2:15" ht="15" x14ac:dyDescent="0.2">
      <c r="E26" s="128"/>
      <c r="F26" s="70"/>
      <c r="G26" s="70"/>
      <c r="H26" s="70"/>
    </row>
    <row r="27" spans="2:15" ht="87" customHeight="1" x14ac:dyDescent="0.2">
      <c r="B27" s="71"/>
      <c r="C27" s="71"/>
      <c r="D27" s="71"/>
      <c r="E27" s="71"/>
      <c r="F27" s="71"/>
      <c r="G27" s="71"/>
      <c r="H27" s="71"/>
    </row>
    <row r="28" spans="2:15" ht="12.75" customHeight="1" x14ac:dyDescent="0.2">
      <c r="B28" s="71"/>
      <c r="C28" s="71"/>
      <c r="D28" s="71"/>
      <c r="E28" s="71"/>
      <c r="F28" s="71"/>
      <c r="G28" s="71"/>
      <c r="H28" s="71"/>
    </row>
    <row r="29" spans="2:15" ht="20.25" customHeight="1" x14ac:dyDescent="0.2">
      <c r="B29" s="61"/>
      <c r="C29" s="61"/>
      <c r="D29" s="61"/>
      <c r="E29" s="61"/>
      <c r="F29" s="61"/>
      <c r="G29" s="61"/>
      <c r="H29" s="61"/>
    </row>
    <row r="30" spans="2:15" ht="60.75" customHeight="1" x14ac:dyDescent="0.2">
      <c r="B30" s="61"/>
      <c r="C30" s="61"/>
      <c r="D30" s="62"/>
      <c r="E30" s="62"/>
      <c r="F30" s="61"/>
      <c r="G30" s="61"/>
      <c r="H30" s="61"/>
    </row>
    <row r="31" spans="2:15" ht="14.25" x14ac:dyDescent="0.2">
      <c r="B31" s="68"/>
      <c r="C31" s="68"/>
      <c r="D31" s="62"/>
      <c r="E31" s="62"/>
      <c r="F31" s="63"/>
      <c r="G31" s="67"/>
      <c r="H31" s="63"/>
    </row>
    <row r="32" spans="2:15" ht="14.25" x14ac:dyDescent="0.2">
      <c r="B32" s="61"/>
      <c r="C32" s="61"/>
      <c r="D32" s="61"/>
      <c r="E32" s="61"/>
      <c r="F32" s="72"/>
      <c r="G32" s="72"/>
      <c r="H32" s="72"/>
    </row>
    <row r="33" spans="2:8" ht="14.25" x14ac:dyDescent="0.2">
      <c r="B33" s="68"/>
      <c r="C33" s="68"/>
      <c r="D33" s="61"/>
      <c r="E33" s="61"/>
      <c r="F33" s="63"/>
      <c r="G33" s="67"/>
      <c r="H33" s="63"/>
    </row>
    <row r="34" spans="2:8" ht="14.25" x14ac:dyDescent="0.2">
      <c r="B34" s="61"/>
      <c r="C34" s="61"/>
      <c r="D34" s="61"/>
      <c r="E34" s="61"/>
      <c r="F34" s="72"/>
      <c r="G34" s="72"/>
      <c r="H34" s="72"/>
    </row>
    <row r="35" spans="2:8" ht="14.25" x14ac:dyDescent="0.2">
      <c r="B35" s="61"/>
      <c r="C35" s="65"/>
      <c r="D35" s="66"/>
      <c r="E35" s="66"/>
      <c r="F35" s="66"/>
      <c r="G35" s="67"/>
      <c r="H35" s="63"/>
    </row>
    <row r="36" spans="2:8" ht="14.25" x14ac:dyDescent="0.2">
      <c r="B36" s="62"/>
      <c r="C36" s="68"/>
      <c r="D36" s="66"/>
      <c r="E36" s="66"/>
      <c r="F36" s="62"/>
      <c r="G36" s="67"/>
      <c r="H36" s="63"/>
    </row>
  </sheetData>
  <mergeCells count="24">
    <mergeCell ref="A13:A14"/>
    <mergeCell ref="A4:H4"/>
    <mergeCell ref="A6:A7"/>
    <mergeCell ref="B6:B7"/>
    <mergeCell ref="C6:C7"/>
    <mergeCell ref="D6:D7"/>
    <mergeCell ref="E6:E7"/>
    <mergeCell ref="F6:F7"/>
    <mergeCell ref="A11:A12"/>
    <mergeCell ref="B11:B12"/>
    <mergeCell ref="D11:D12"/>
    <mergeCell ref="A9:A10"/>
    <mergeCell ref="B9:B10"/>
    <mergeCell ref="I1:K1"/>
    <mergeCell ref="E1:H1"/>
    <mergeCell ref="G6:H6"/>
    <mergeCell ref="E2:H2"/>
    <mergeCell ref="E3:H3"/>
    <mergeCell ref="B18:D18"/>
    <mergeCell ref="E18:H18"/>
    <mergeCell ref="B16:D17"/>
    <mergeCell ref="E16:H17"/>
    <mergeCell ref="B13:B14"/>
    <mergeCell ref="D13:D14"/>
  </mergeCells>
  <phoneticPr fontId="26" type="noConversion"/>
  <pageMargins left="0.74803149606299213" right="0.15748031496062992" top="0.78740157480314965" bottom="0.15748031496062992" header="0.15748031496062992" footer="0.15748031496062992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37"/>
  <sheetViews>
    <sheetView tabSelected="1" topLeftCell="A6" zoomScale="85" zoomScaleNormal="85" workbookViewId="0">
      <selection activeCell="H19" sqref="H19"/>
    </sheetView>
  </sheetViews>
  <sheetFormatPr defaultRowHeight="12.75" x14ac:dyDescent="0.2"/>
  <cols>
    <col min="1" max="1" width="6.85546875" customWidth="1"/>
    <col min="2" max="2" width="35.28515625" customWidth="1"/>
    <col min="3" max="3" width="11.7109375" customWidth="1"/>
    <col min="4" max="4" width="8.140625" customWidth="1"/>
    <col min="5" max="5" width="20" customWidth="1"/>
    <col min="6" max="6" width="15" customWidth="1"/>
    <col min="7" max="7" width="16.28515625" customWidth="1"/>
    <col min="8" max="8" width="13.42578125" customWidth="1"/>
    <col min="9" max="9" width="9.42578125" customWidth="1"/>
    <col min="10" max="10" width="11.85546875" customWidth="1"/>
    <col min="11" max="11" width="12.42578125" customWidth="1"/>
    <col min="12" max="12" width="11.42578125" customWidth="1"/>
    <col min="13" max="13" width="14.140625" customWidth="1"/>
    <col min="14" max="14" width="14.5703125" customWidth="1"/>
    <col min="15" max="15" width="14.7109375" customWidth="1"/>
    <col min="16" max="16" width="15.85546875" customWidth="1"/>
    <col min="17" max="17" width="15.7109375" customWidth="1"/>
    <col min="18" max="18" width="15.5703125" customWidth="1"/>
    <col min="19" max="19" width="18.5703125" customWidth="1"/>
    <col min="21" max="21" width="13.42578125" bestFit="1" customWidth="1"/>
  </cols>
  <sheetData>
    <row r="1" spans="1:218" ht="29.25" hidden="1" customHeight="1" x14ac:dyDescent="0.25">
      <c r="B1" s="80"/>
      <c r="C1" s="73"/>
      <c r="D1" s="73"/>
      <c r="E1" s="73"/>
      <c r="F1" s="73"/>
      <c r="G1" s="74"/>
      <c r="H1" s="73"/>
      <c r="I1" s="73"/>
      <c r="J1" s="73"/>
      <c r="K1" s="73"/>
      <c r="L1" s="74"/>
      <c r="M1" s="347" t="s">
        <v>39</v>
      </c>
      <c r="N1" s="347"/>
      <c r="O1" s="347"/>
      <c r="P1" s="347"/>
      <c r="Q1" s="347"/>
      <c r="R1" s="347"/>
      <c r="S1" s="347"/>
    </row>
    <row r="2" spans="1:218" ht="15.75" customHeight="1" x14ac:dyDescent="0.25">
      <c r="B2" s="80"/>
      <c r="C2" s="73"/>
      <c r="D2" s="73"/>
      <c r="E2" s="73"/>
      <c r="F2" s="73"/>
      <c r="G2" s="74"/>
      <c r="H2" s="73"/>
      <c r="I2" s="73"/>
      <c r="J2" s="73"/>
      <c r="K2" s="73"/>
      <c r="L2" s="347" t="s">
        <v>103</v>
      </c>
      <c r="M2" s="347"/>
      <c r="N2" s="347"/>
      <c r="O2" s="347"/>
      <c r="P2" s="347"/>
      <c r="Q2" s="347"/>
      <c r="R2" s="347"/>
      <c r="S2" s="347"/>
    </row>
    <row r="3" spans="1:218" ht="15.75" customHeight="1" x14ac:dyDescent="0.25">
      <c r="B3" s="80"/>
      <c r="C3" s="73"/>
      <c r="D3" s="73"/>
      <c r="E3" s="73"/>
      <c r="F3" s="73"/>
      <c r="G3" s="74"/>
      <c r="H3" s="73"/>
      <c r="I3" s="73"/>
      <c r="J3" s="73"/>
      <c r="K3" s="73"/>
      <c r="L3" s="347" t="s">
        <v>100</v>
      </c>
      <c r="M3" s="347"/>
      <c r="N3" s="347"/>
      <c r="O3" s="347"/>
      <c r="P3" s="347"/>
      <c r="Q3" s="347"/>
      <c r="R3" s="347"/>
      <c r="S3" s="347"/>
    </row>
    <row r="4" spans="1:218" ht="12.75" customHeight="1" x14ac:dyDescent="0.2">
      <c r="B4" s="358" t="s">
        <v>120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218" ht="33" customHeight="1" x14ac:dyDescent="0.2"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1:218" ht="37.5" customHeight="1" x14ac:dyDescent="0.2">
      <c r="A6" s="359" t="s">
        <v>0</v>
      </c>
      <c r="B6" s="359" t="s">
        <v>53</v>
      </c>
      <c r="C6" s="364" t="s">
        <v>57</v>
      </c>
      <c r="D6" s="365"/>
      <c r="E6" s="365"/>
      <c r="F6" s="365"/>
      <c r="G6" s="366"/>
      <c r="H6" s="364" t="s">
        <v>28</v>
      </c>
      <c r="I6" s="365"/>
      <c r="J6" s="365"/>
      <c r="K6" s="365"/>
      <c r="L6" s="366"/>
      <c r="M6" s="364" t="s">
        <v>58</v>
      </c>
      <c r="N6" s="365"/>
      <c r="O6" s="366"/>
      <c r="P6" s="364" t="s">
        <v>64</v>
      </c>
      <c r="Q6" s="365"/>
      <c r="R6" s="366"/>
      <c r="S6" s="359" t="s">
        <v>29</v>
      </c>
    </row>
    <row r="7" spans="1:218" ht="57" customHeight="1" x14ac:dyDescent="0.2">
      <c r="A7" s="360"/>
      <c r="B7" s="360"/>
      <c r="C7" s="359" t="s">
        <v>77</v>
      </c>
      <c r="D7" s="307" t="s">
        <v>78</v>
      </c>
      <c r="E7" s="359" t="s">
        <v>79</v>
      </c>
      <c r="F7" s="365" t="s">
        <v>54</v>
      </c>
      <c r="G7" s="366"/>
      <c r="H7" s="364" t="s">
        <v>55</v>
      </c>
      <c r="I7" s="366"/>
      <c r="J7" s="359" t="s">
        <v>89</v>
      </c>
      <c r="K7" s="365" t="s">
        <v>88</v>
      </c>
      <c r="L7" s="366"/>
      <c r="M7" s="359" t="s">
        <v>89</v>
      </c>
      <c r="N7" s="365" t="s">
        <v>54</v>
      </c>
      <c r="O7" s="366"/>
      <c r="P7" s="359" t="s">
        <v>65</v>
      </c>
      <c r="Q7" s="365" t="s">
        <v>54</v>
      </c>
      <c r="R7" s="366"/>
      <c r="S7" s="360"/>
      <c r="U7" s="304"/>
    </row>
    <row r="8" spans="1:218" ht="19.5" customHeight="1" x14ac:dyDescent="0.2">
      <c r="A8" s="360"/>
      <c r="B8" s="360"/>
      <c r="C8" s="360"/>
      <c r="D8" s="307"/>
      <c r="E8" s="360"/>
      <c r="F8" s="363" t="s">
        <v>36</v>
      </c>
      <c r="G8" s="369" t="s">
        <v>37</v>
      </c>
      <c r="H8" s="367" t="s">
        <v>80</v>
      </c>
      <c r="I8" s="307" t="s">
        <v>81</v>
      </c>
      <c r="J8" s="360"/>
      <c r="K8" s="363" t="s">
        <v>36</v>
      </c>
      <c r="L8" s="369" t="s">
        <v>37</v>
      </c>
      <c r="M8" s="360"/>
      <c r="N8" s="359" t="s">
        <v>36</v>
      </c>
      <c r="O8" s="359" t="s">
        <v>37</v>
      </c>
      <c r="P8" s="360"/>
      <c r="Q8" s="363" t="s">
        <v>66</v>
      </c>
      <c r="R8" s="363" t="s">
        <v>67</v>
      </c>
      <c r="S8" s="360"/>
    </row>
    <row r="9" spans="1:218" ht="18.75" customHeight="1" x14ac:dyDescent="0.2">
      <c r="A9" s="361"/>
      <c r="B9" s="361"/>
      <c r="C9" s="361"/>
      <c r="D9" s="307"/>
      <c r="E9" s="361"/>
      <c r="F9" s="363"/>
      <c r="G9" s="370"/>
      <c r="H9" s="368"/>
      <c r="I9" s="307"/>
      <c r="J9" s="361"/>
      <c r="K9" s="363"/>
      <c r="L9" s="370"/>
      <c r="M9" s="361"/>
      <c r="N9" s="361"/>
      <c r="O9" s="361"/>
      <c r="P9" s="361"/>
      <c r="Q9" s="363"/>
      <c r="R9" s="363"/>
      <c r="S9" s="361"/>
    </row>
    <row r="10" spans="1:218" ht="15.75" customHeight="1" thickBot="1" x14ac:dyDescent="0.25">
      <c r="A10" s="75">
        <v>1</v>
      </c>
      <c r="B10" s="75">
        <v>2</v>
      </c>
      <c r="C10" s="75">
        <v>3</v>
      </c>
      <c r="D10" s="75">
        <v>4</v>
      </c>
      <c r="E10" s="75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5">
        <v>13</v>
      </c>
      <c r="N10" s="76">
        <v>14</v>
      </c>
      <c r="O10" s="76">
        <v>15</v>
      </c>
      <c r="P10" s="75">
        <v>16</v>
      </c>
      <c r="Q10" s="76">
        <v>17</v>
      </c>
      <c r="R10" s="76">
        <v>18</v>
      </c>
      <c r="S10" s="75">
        <v>19</v>
      </c>
    </row>
    <row r="11" spans="1:218" s="290" customFormat="1" ht="13.5" customHeight="1" thickTop="1" thickBot="1" x14ac:dyDescent="0.25">
      <c r="A11" s="77"/>
      <c r="B11" s="288" t="s">
        <v>52</v>
      </c>
      <c r="C11" s="269" t="s">
        <v>30</v>
      </c>
      <c r="D11" s="269" t="s">
        <v>30</v>
      </c>
      <c r="E11" s="374">
        <f>E17+E25</f>
        <v>12183778.109999999</v>
      </c>
      <c r="F11" s="289">
        <f>F17+F25</f>
        <v>8836800</v>
      </c>
      <c r="G11" s="374">
        <f>G17+G25</f>
        <v>3429486.1100000003</v>
      </c>
      <c r="H11" s="269" t="s">
        <v>30</v>
      </c>
      <c r="I11" s="269" t="s">
        <v>30</v>
      </c>
      <c r="J11" s="149"/>
      <c r="K11" s="144"/>
      <c r="L11" s="144"/>
      <c r="M11" s="145"/>
      <c r="N11" s="148"/>
      <c r="O11" s="269"/>
      <c r="P11" s="145"/>
      <c r="Q11" s="147"/>
      <c r="R11" s="147"/>
      <c r="S11" s="270"/>
    </row>
    <row r="12" spans="1:218" s="4" customFormat="1" ht="11.25" customHeight="1" thickTop="1" thickBot="1" x14ac:dyDescent="0.25">
      <c r="A12" s="116"/>
      <c r="B12" s="119" t="s">
        <v>31</v>
      </c>
      <c r="C12" s="106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8"/>
      <c r="O12" s="108"/>
      <c r="P12" s="108"/>
      <c r="Q12" s="109"/>
      <c r="R12" s="109"/>
      <c r="S12" s="109"/>
      <c r="T12" s="5"/>
      <c r="U12" s="30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</row>
    <row r="13" spans="1:218" s="4" customFormat="1" ht="95.25" hidden="1" customHeight="1" x14ac:dyDescent="0.2">
      <c r="A13" s="91" t="s">
        <v>5</v>
      </c>
      <c r="B13" s="120" t="s">
        <v>40</v>
      </c>
      <c r="C13" s="101"/>
      <c r="D13" s="92"/>
      <c r="E13" s="78"/>
      <c r="F13" s="78"/>
      <c r="G13" s="102"/>
      <c r="H13" s="78"/>
      <c r="I13" s="78"/>
      <c r="J13" s="102"/>
      <c r="K13" s="78"/>
      <c r="L13" s="78"/>
      <c r="M13" s="102"/>
      <c r="N13" s="49"/>
      <c r="O13" s="49"/>
      <c r="P13" s="49"/>
      <c r="Q13" s="103"/>
      <c r="R13" s="103"/>
      <c r="S13" s="103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4" customFormat="1" ht="12.75" hidden="1" customHeight="1" x14ac:dyDescent="0.2">
      <c r="A14" s="20"/>
      <c r="B14" s="122" t="s">
        <v>14</v>
      </c>
      <c r="C14" s="8"/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9"/>
      <c r="O14" s="9"/>
      <c r="P14" s="9"/>
      <c r="Q14" s="46"/>
      <c r="R14" s="46"/>
      <c r="S14" s="4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4" customFormat="1" ht="8.25" hidden="1" customHeight="1" x14ac:dyDescent="0.2">
      <c r="A15" s="25" t="s">
        <v>6</v>
      </c>
      <c r="B15" s="121"/>
      <c r="C15" s="13"/>
      <c r="D15" s="15"/>
      <c r="E15" s="79"/>
      <c r="F15" s="79"/>
      <c r="G15" s="45"/>
      <c r="H15" s="79"/>
      <c r="I15" s="79"/>
      <c r="J15" s="16"/>
      <c r="K15" s="79"/>
      <c r="L15" s="79"/>
      <c r="M15" s="16"/>
      <c r="N15" s="44"/>
      <c r="O15" s="44"/>
      <c r="P15" s="44"/>
      <c r="Q15" s="46"/>
      <c r="R15" s="46"/>
      <c r="S15" s="4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4" customFormat="1" ht="11.25" hidden="1" customHeight="1" thickBot="1" x14ac:dyDescent="0.25">
      <c r="A16" s="110" t="s">
        <v>7</v>
      </c>
      <c r="B16" s="111"/>
      <c r="C16" s="112"/>
      <c r="D16" s="111"/>
      <c r="E16" s="113"/>
      <c r="F16" s="113"/>
      <c r="G16" s="114"/>
      <c r="H16" s="113"/>
      <c r="I16" s="113"/>
      <c r="J16" s="114"/>
      <c r="K16" s="113"/>
      <c r="L16" s="113"/>
      <c r="M16" s="114"/>
      <c r="N16" s="115"/>
      <c r="O16" s="115"/>
      <c r="P16" s="115"/>
      <c r="Q16" s="109"/>
      <c r="R16" s="109"/>
      <c r="S16" s="109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4" customFormat="1" ht="94.5" customHeight="1" thickTop="1" thickBot="1" x14ac:dyDescent="0.25">
      <c r="A17" s="118" t="s">
        <v>2</v>
      </c>
      <c r="B17" s="180" t="s">
        <v>43</v>
      </c>
      <c r="C17" s="150">
        <v>0.70599999999999996</v>
      </c>
      <c r="D17" s="151">
        <v>4204</v>
      </c>
      <c r="E17" s="152">
        <f>E19</f>
        <v>3543226.5300000003</v>
      </c>
      <c r="F17" s="153">
        <f>F19</f>
        <v>2336800</v>
      </c>
      <c r="G17" s="153">
        <f>G19</f>
        <v>1206426.53</v>
      </c>
      <c r="H17" s="154"/>
      <c r="I17" s="155"/>
      <c r="J17" s="155"/>
      <c r="K17" s="155"/>
      <c r="L17" s="155"/>
      <c r="M17" s="155"/>
      <c r="N17" s="156"/>
      <c r="O17" s="156"/>
      <c r="P17" s="153"/>
      <c r="Q17" s="157"/>
      <c r="R17" s="157"/>
      <c r="S17" s="158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4" customFormat="1" ht="12.75" customHeight="1" thickTop="1" thickBot="1" x14ac:dyDescent="0.25">
      <c r="A18" s="105"/>
      <c r="B18" s="181" t="s">
        <v>13</v>
      </c>
      <c r="C18" s="159"/>
      <c r="D18" s="160"/>
      <c r="E18" s="161"/>
      <c r="F18" s="161"/>
      <c r="G18" s="161"/>
      <c r="H18" s="162"/>
      <c r="I18" s="163"/>
      <c r="J18" s="164"/>
      <c r="K18" s="163"/>
      <c r="L18" s="163"/>
      <c r="M18" s="163"/>
      <c r="N18" s="163"/>
      <c r="O18" s="163"/>
      <c r="P18" s="163"/>
      <c r="Q18" s="165"/>
      <c r="R18" s="165"/>
      <c r="S18" s="16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4" customFormat="1" ht="73.5" customHeight="1" thickTop="1" thickBot="1" x14ac:dyDescent="0.25">
      <c r="A19" s="104" t="s">
        <v>8</v>
      </c>
      <c r="B19" s="181" t="s">
        <v>41</v>
      </c>
      <c r="C19" s="166">
        <f>C20</f>
        <v>0.70599999999999996</v>
      </c>
      <c r="D19" s="167">
        <f>D20</f>
        <v>4204</v>
      </c>
      <c r="E19" s="152">
        <f>G19+F19</f>
        <v>3543226.5300000003</v>
      </c>
      <c r="F19" s="168">
        <v>2336800</v>
      </c>
      <c r="G19" s="168">
        <f>G20</f>
        <v>1206426.53</v>
      </c>
      <c r="H19" s="169"/>
      <c r="I19" s="170"/>
      <c r="J19" s="171"/>
      <c r="K19" s="155"/>
      <c r="L19" s="155"/>
      <c r="M19" s="170"/>
      <c r="N19" s="170"/>
      <c r="O19" s="170"/>
      <c r="P19" s="170"/>
      <c r="Q19" s="172"/>
      <c r="R19" s="172"/>
      <c r="S19" s="17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4" customFormat="1" ht="15" customHeight="1" thickTop="1" thickBot="1" x14ac:dyDescent="0.25">
      <c r="A20" s="25"/>
      <c r="B20" s="182" t="s">
        <v>61</v>
      </c>
      <c r="C20" s="173">
        <v>0.70599999999999996</v>
      </c>
      <c r="D20" s="174">
        <v>4204</v>
      </c>
      <c r="E20" s="152">
        <f>G20+F20</f>
        <v>3543226.5300000003</v>
      </c>
      <c r="F20" s="177">
        <v>2336800</v>
      </c>
      <c r="G20" s="177">
        <f>G22</f>
        <v>1206426.53</v>
      </c>
      <c r="H20" s="176"/>
      <c r="I20" s="170"/>
      <c r="J20" s="171"/>
      <c r="K20" s="155"/>
      <c r="L20" s="155"/>
      <c r="M20" s="170"/>
      <c r="N20" s="170"/>
      <c r="O20" s="170"/>
      <c r="P20" s="170"/>
      <c r="Q20" s="172"/>
      <c r="R20" s="172"/>
      <c r="S20" s="17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4" customFormat="1" ht="12.75" customHeight="1" thickTop="1" thickBot="1" x14ac:dyDescent="0.25">
      <c r="A21" s="25"/>
      <c r="B21" s="183" t="s">
        <v>14</v>
      </c>
      <c r="C21" s="166"/>
      <c r="D21" s="178"/>
      <c r="E21" s="168"/>
      <c r="F21" s="177"/>
      <c r="G21" s="177"/>
      <c r="H21" s="169"/>
      <c r="I21" s="170"/>
      <c r="J21" s="171"/>
      <c r="K21" s="170"/>
      <c r="L21" s="170"/>
      <c r="M21" s="170"/>
      <c r="N21" s="170"/>
      <c r="O21" s="170"/>
      <c r="P21" s="170"/>
      <c r="Q21" s="172"/>
      <c r="R21" s="172"/>
      <c r="S21" s="17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218" s="4" customFormat="1" ht="102.75" customHeight="1" thickTop="1" thickBot="1" x14ac:dyDescent="0.25">
      <c r="A22" s="25" t="s">
        <v>9</v>
      </c>
      <c r="B22" s="184" t="str">
        <f>'Приложение 1'!B20</f>
        <v>Ремонт автомобильной дороги д.Хапо-Ое на участке от ул.Шоссейная до д.№8 (СМ 15095)</v>
      </c>
      <c r="C22" s="179">
        <v>0.70599999999999996</v>
      </c>
      <c r="D22" s="174">
        <f>'Приложение 1'!F20</f>
        <v>4204</v>
      </c>
      <c r="E22" s="175">
        <f>'Приложение 1'!J20</f>
        <v>3543226.5300000003</v>
      </c>
      <c r="F22" s="171">
        <v>2336800</v>
      </c>
      <c r="G22" s="171">
        <f>'Приложение 1'!L20</f>
        <v>1206426.53</v>
      </c>
      <c r="H22" s="176"/>
      <c r="I22" s="170"/>
      <c r="J22" s="171"/>
      <c r="K22" s="155"/>
      <c r="L22" s="155"/>
      <c r="M22" s="170"/>
      <c r="N22" s="170"/>
      <c r="O22" s="170"/>
      <c r="P22" s="170"/>
      <c r="Q22" s="172"/>
      <c r="R22" s="172"/>
      <c r="S22" s="17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</row>
    <row r="23" spans="1:218" s="205" customFormat="1" ht="94.5" customHeight="1" thickTop="1" thickBot="1" x14ac:dyDescent="0.25">
      <c r="A23" s="280" t="s">
        <v>10</v>
      </c>
      <c r="B23" s="281" t="s">
        <v>43</v>
      </c>
      <c r="C23" s="282">
        <v>0</v>
      </c>
      <c r="D23" s="283">
        <v>0</v>
      </c>
      <c r="E23" s="284">
        <v>0</v>
      </c>
      <c r="F23" s="285">
        <v>0</v>
      </c>
      <c r="G23" s="285">
        <v>0</v>
      </c>
      <c r="H23" s="273"/>
      <c r="I23" s="259"/>
      <c r="J23" s="259"/>
      <c r="K23" s="259"/>
      <c r="L23" s="259"/>
      <c r="M23" s="259"/>
      <c r="N23" s="274"/>
      <c r="O23" s="274"/>
      <c r="P23" s="275"/>
      <c r="Q23" s="276"/>
      <c r="R23" s="276"/>
      <c r="S23" s="277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</row>
    <row r="24" spans="1:218" s="205" customFormat="1" ht="13.5" customHeight="1" thickTop="1" thickBot="1" x14ac:dyDescent="0.25">
      <c r="A24" s="206"/>
      <c r="B24" s="267" t="s">
        <v>13</v>
      </c>
      <c r="C24" s="247"/>
      <c r="D24" s="248"/>
      <c r="E24" s="249"/>
      <c r="F24" s="249"/>
      <c r="G24" s="249"/>
      <c r="H24" s="250"/>
      <c r="I24" s="251"/>
      <c r="J24" s="252"/>
      <c r="K24" s="251"/>
      <c r="L24" s="251"/>
      <c r="M24" s="251"/>
      <c r="N24" s="251"/>
      <c r="O24" s="251"/>
      <c r="P24" s="251"/>
      <c r="Q24" s="271"/>
      <c r="R24" s="271"/>
      <c r="S24" s="271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</row>
    <row r="25" spans="1:218" s="205" customFormat="1" ht="107.25" customHeight="1" thickTop="1" thickBot="1" x14ac:dyDescent="0.25">
      <c r="A25" s="213" t="s">
        <v>32</v>
      </c>
      <c r="B25" s="267" t="s">
        <v>117</v>
      </c>
      <c r="C25" s="256">
        <f>C26</f>
        <v>1.33</v>
      </c>
      <c r="D25" s="268">
        <f t="shared" ref="D25:G25" si="0">D26</f>
        <v>8593</v>
      </c>
      <c r="E25" s="258">
        <f t="shared" si="0"/>
        <v>8640551.5800000001</v>
      </c>
      <c r="F25" s="258">
        <f t="shared" si="0"/>
        <v>6500000</v>
      </c>
      <c r="G25" s="258">
        <f t="shared" si="0"/>
        <v>2223059.58</v>
      </c>
      <c r="H25" s="253"/>
      <c r="I25" s="254"/>
      <c r="J25" s="255"/>
      <c r="K25" s="259"/>
      <c r="L25" s="259"/>
      <c r="M25" s="254"/>
      <c r="N25" s="254"/>
      <c r="O25" s="254"/>
      <c r="P25" s="278"/>
      <c r="Q25" s="279"/>
      <c r="R25" s="279"/>
      <c r="S25" s="260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</row>
    <row r="26" spans="1:218" s="205" customFormat="1" ht="81.75" customHeight="1" thickTop="1" thickBot="1" x14ac:dyDescent="0.25">
      <c r="A26" s="213" t="s">
        <v>33</v>
      </c>
      <c r="B26" s="267" t="s">
        <v>63</v>
      </c>
      <c r="C26" s="256">
        <f>C28+C29+C30</f>
        <v>1.33</v>
      </c>
      <c r="D26" s="268">
        <f t="shared" ref="D26" si="1">D28+D29+D30</f>
        <v>8593</v>
      </c>
      <c r="E26" s="258">
        <f>SUM(E28:E30)</f>
        <v>8640551.5800000001</v>
      </c>
      <c r="F26" s="258">
        <v>6500000</v>
      </c>
      <c r="G26" s="258">
        <f>SUM(G28:G30)</f>
        <v>2223059.58</v>
      </c>
      <c r="H26" s="253"/>
      <c r="I26" s="254"/>
      <c r="J26" s="255"/>
      <c r="K26" s="259"/>
      <c r="L26" s="259"/>
      <c r="M26" s="254"/>
      <c r="N26" s="254"/>
      <c r="O26" s="254"/>
      <c r="P26" s="278"/>
      <c r="Q26" s="279"/>
      <c r="R26" s="279"/>
      <c r="S26" s="260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</row>
    <row r="27" spans="1:218" s="205" customFormat="1" ht="12.75" customHeight="1" thickTop="1" thickBot="1" x14ac:dyDescent="0.25">
      <c r="A27" s="221"/>
      <c r="B27" s="286" t="s">
        <v>14</v>
      </c>
      <c r="C27" s="256"/>
      <c r="D27" s="257"/>
      <c r="E27" s="258"/>
      <c r="F27" s="258"/>
      <c r="G27" s="258"/>
      <c r="H27" s="253"/>
      <c r="I27" s="254"/>
      <c r="J27" s="255"/>
      <c r="K27" s="259"/>
      <c r="L27" s="259"/>
      <c r="M27" s="254"/>
      <c r="N27" s="254"/>
      <c r="O27" s="254"/>
      <c r="P27" s="254"/>
      <c r="Q27" s="260"/>
      <c r="R27" s="260"/>
      <c r="S27" s="260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</row>
    <row r="28" spans="1:218" s="205" customFormat="1" ht="84" customHeight="1" thickTop="1" x14ac:dyDescent="0.2">
      <c r="A28" s="221" t="s">
        <v>45</v>
      </c>
      <c r="B28" s="261" t="str">
        <f>'Приложение 1'!B28</f>
        <v>Ремонт автомобильной дороги в д. Старая по пер.Школьный на участке от дома №12 до дома №14а - здание МОУ "Колтушская СОШ имени ак. И.П.Павлова "</v>
      </c>
      <c r="C28" s="262">
        <f>'Приложение 1'!E28</f>
        <v>0.38</v>
      </c>
      <c r="D28" s="263">
        <f>'Приложение 1'!F28</f>
        <v>2889</v>
      </c>
      <c r="E28" s="264">
        <f>G28+F28</f>
        <v>2421978.69</v>
      </c>
      <c r="F28" s="254">
        <f>'Приложение 1'!K28</f>
        <v>1816484</v>
      </c>
      <c r="G28" s="254">
        <f>'Приложение 1'!L28</f>
        <v>605494.68999999994</v>
      </c>
      <c r="H28" s="265"/>
      <c r="I28" s="254"/>
      <c r="J28" s="255"/>
      <c r="K28" s="264"/>
      <c r="L28" s="254"/>
      <c r="M28" s="254"/>
      <c r="N28" s="254"/>
      <c r="O28" s="254"/>
      <c r="P28" s="254"/>
      <c r="Q28" s="260"/>
      <c r="R28" s="260"/>
      <c r="S28" s="260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</row>
    <row r="29" spans="1:218" s="205" customFormat="1" ht="81.75" customHeight="1" x14ac:dyDescent="0.2">
      <c r="A29" s="221" t="s">
        <v>46</v>
      </c>
      <c r="B29" s="261" t="str">
        <f>'Приложение 1'!B29</f>
        <v>Ремонт автомобильной дороги в дер. Разметелево от дома №22 по пер. Школьный до здания учреждения №1 МОУ "Разметелевская СОШ"</v>
      </c>
      <c r="C29" s="262">
        <f>'Приложение 1'!E29</f>
        <v>0.15</v>
      </c>
      <c r="D29" s="263">
        <f>'Приложение 1'!F29</f>
        <v>685</v>
      </c>
      <c r="E29" s="264">
        <f>'Приложение 1'!J29</f>
        <v>970684.19</v>
      </c>
      <c r="F29" s="254">
        <v>712160</v>
      </c>
      <c r="G29" s="254">
        <f>'Приложение 1'!L29</f>
        <v>258524.19</v>
      </c>
      <c r="H29" s="265"/>
      <c r="I29" s="254"/>
      <c r="J29" s="255"/>
      <c r="K29" s="264"/>
      <c r="L29" s="254"/>
      <c r="M29" s="254"/>
      <c r="N29" s="254"/>
      <c r="O29" s="254"/>
      <c r="P29" s="254"/>
      <c r="Q29" s="260"/>
      <c r="R29" s="260"/>
      <c r="S29" s="260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</row>
    <row r="30" spans="1:218" s="205" customFormat="1" ht="138" customHeight="1" x14ac:dyDescent="0.2">
      <c r="A30" s="221" t="s">
        <v>47</v>
      </c>
      <c r="B30" s="261" t="str">
        <f>'Приложение 1'!B30</f>
        <v>Ремонт участков автомобильных дорог в дер. Разметелево, обеспечивающих подъезд к зданию учреждения №1 МОУ "Разметелевская СОШ": 1) пер.Виркинский на участке от автомобильной дороги СПб-Свердлова-Всеволожск до дома № 7а (здание котельной №7); 2) пер Школьный  от пер. Виркинский д№7а до здания учреждения №1 МОУ "Разметелевская СОШ"</v>
      </c>
      <c r="C30" s="262">
        <f>'Приложение 1'!E30</f>
        <v>0.8</v>
      </c>
      <c r="D30" s="263">
        <v>5019</v>
      </c>
      <c r="E30" s="264">
        <f>'Приложение 1'!J30</f>
        <v>5247888.7</v>
      </c>
      <c r="F30" s="254">
        <v>3888848</v>
      </c>
      <c r="G30" s="254">
        <f>'Приложение 1'!L30</f>
        <v>1359040.7</v>
      </c>
      <c r="H30" s="265"/>
      <c r="I30" s="254"/>
      <c r="J30" s="255"/>
      <c r="K30" s="264"/>
      <c r="L30" s="254"/>
      <c r="M30" s="254"/>
      <c r="N30" s="254"/>
      <c r="O30" s="254"/>
      <c r="P30" s="254"/>
      <c r="Q30" s="260"/>
      <c r="R30" s="260"/>
      <c r="S30" s="260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</row>
    <row r="31" spans="1:218" s="205" customFormat="1" ht="60" customHeight="1" thickBot="1" x14ac:dyDescent="0.25">
      <c r="A31" s="221"/>
      <c r="B31" s="266" t="s">
        <v>112</v>
      </c>
      <c r="C31" s="262"/>
      <c r="D31" s="263"/>
      <c r="E31" s="264">
        <f>F31</f>
        <v>82508</v>
      </c>
      <c r="F31" s="254">
        <f>F11-F22-F28-F29-F30</f>
        <v>82508</v>
      </c>
      <c r="G31" s="254"/>
      <c r="H31" s="265"/>
      <c r="I31" s="254"/>
      <c r="J31" s="255"/>
      <c r="K31" s="264"/>
      <c r="L31" s="254"/>
      <c r="M31" s="254"/>
      <c r="N31" s="254"/>
      <c r="O31" s="254"/>
      <c r="P31" s="254"/>
      <c r="Q31" s="260"/>
      <c r="R31" s="260"/>
      <c r="S31" s="260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</row>
    <row r="32" spans="1:218" s="205" customFormat="1" ht="105" customHeight="1" thickTop="1" thickBot="1" x14ac:dyDescent="0.25">
      <c r="A32" s="213" t="s">
        <v>116</v>
      </c>
      <c r="B32" s="267" t="s">
        <v>118</v>
      </c>
      <c r="C32" s="268">
        <v>0</v>
      </c>
      <c r="D32" s="268">
        <v>0</v>
      </c>
      <c r="E32" s="287">
        <v>0</v>
      </c>
      <c r="F32" s="268">
        <v>0</v>
      </c>
      <c r="G32" s="268">
        <v>0</v>
      </c>
      <c r="H32" s="253"/>
      <c r="I32" s="254"/>
      <c r="J32" s="255"/>
      <c r="K32" s="259"/>
      <c r="L32" s="259"/>
      <c r="M32" s="254"/>
      <c r="N32" s="254"/>
      <c r="O32" s="254"/>
      <c r="P32" s="278"/>
      <c r="Q32" s="279"/>
      <c r="R32" s="279"/>
      <c r="S32" s="260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</row>
    <row r="33" spans="2:28" ht="66" customHeight="1" thickTop="1" x14ac:dyDescent="0.2">
      <c r="B33" s="185"/>
      <c r="C33" s="123"/>
      <c r="D33" s="123"/>
      <c r="E33" s="124"/>
      <c r="F33" s="124"/>
      <c r="G33" s="35"/>
      <c r="J33" s="133"/>
      <c r="K33" s="133"/>
      <c r="L33" s="362" t="s">
        <v>97</v>
      </c>
      <c r="M33" s="362"/>
      <c r="N33" s="362"/>
      <c r="O33" s="362"/>
      <c r="P33" s="362"/>
      <c r="Q33" s="362"/>
      <c r="R33" s="362"/>
      <c r="S33" s="362"/>
      <c r="AB33" s="1"/>
    </row>
    <row r="34" spans="2:28" ht="20.25" customHeight="1" x14ac:dyDescent="0.2">
      <c r="B34" s="357"/>
      <c r="C34" s="357"/>
      <c r="D34" s="357"/>
      <c r="E34" s="357"/>
      <c r="F34" s="357"/>
      <c r="G34" s="35"/>
      <c r="J34" s="146" t="s">
        <v>105</v>
      </c>
      <c r="K34" s="371" t="s">
        <v>104</v>
      </c>
      <c r="L34" s="371"/>
      <c r="M34" s="371"/>
      <c r="N34" s="371"/>
      <c r="O34" s="371"/>
      <c r="P34" s="371"/>
      <c r="Q34" s="146"/>
      <c r="R34" s="146"/>
      <c r="S34" s="146"/>
    </row>
    <row r="35" spans="2:28" ht="24.75" customHeight="1" x14ac:dyDescent="0.2">
      <c r="B35" s="125"/>
      <c r="C35" s="126"/>
      <c r="D35" s="126"/>
      <c r="E35" s="124"/>
      <c r="F35" s="124"/>
      <c r="G35" s="35"/>
      <c r="J35" s="134"/>
      <c r="K35" s="372" t="s">
        <v>106</v>
      </c>
      <c r="L35" s="372"/>
      <c r="M35" s="372"/>
      <c r="N35" s="372"/>
      <c r="O35" s="372"/>
      <c r="P35" s="372"/>
      <c r="Q35" s="372"/>
      <c r="R35" s="372"/>
      <c r="S35" s="372"/>
    </row>
    <row r="36" spans="2:28" ht="63" customHeight="1" x14ac:dyDescent="0.2">
      <c r="B36" s="135" t="s">
        <v>98</v>
      </c>
      <c r="C36" s="126"/>
      <c r="D36" s="126"/>
      <c r="E36" s="124"/>
      <c r="F36" s="124"/>
      <c r="G36" s="41"/>
      <c r="H36" s="127" t="s">
        <v>1</v>
      </c>
      <c r="J36" s="373" t="s">
        <v>121</v>
      </c>
      <c r="K36" s="373"/>
      <c r="L36" s="373"/>
      <c r="M36" s="373"/>
      <c r="N36" s="373"/>
      <c r="O36" s="373"/>
      <c r="P36" s="272"/>
      <c r="Q36" s="272"/>
      <c r="R36" s="272"/>
      <c r="S36" s="272"/>
      <c r="U36" s="28"/>
      <c r="V36" s="42"/>
      <c r="W36" s="42"/>
      <c r="X36" s="37"/>
      <c r="Y36" s="38"/>
      <c r="Z36" s="38"/>
      <c r="AA36" s="38"/>
      <c r="AB36" s="11"/>
    </row>
    <row r="37" spans="2:28" ht="12" customHeight="1" x14ac:dyDescent="0.2">
      <c r="B37" s="1"/>
      <c r="C37" s="40"/>
      <c r="D37" s="40"/>
      <c r="E37" s="41"/>
      <c r="F37" s="41"/>
      <c r="G37" s="41"/>
      <c r="H37" s="37"/>
      <c r="I37" s="37"/>
      <c r="J37" s="272"/>
      <c r="K37" s="272"/>
      <c r="L37" s="272"/>
      <c r="M37" s="272"/>
      <c r="N37" s="272"/>
      <c r="O37" s="272"/>
      <c r="P37" s="272"/>
      <c r="Q37" s="272"/>
      <c r="R37" s="272"/>
      <c r="S37" s="272"/>
    </row>
  </sheetData>
  <mergeCells count="37">
    <mergeCell ref="K35:S35"/>
    <mergeCell ref="J36:O36"/>
    <mergeCell ref="A6:A9"/>
    <mergeCell ref="B6:B9"/>
    <mergeCell ref="F7:G7"/>
    <mergeCell ref="C7:C9"/>
    <mergeCell ref="H6:L6"/>
    <mergeCell ref="H7:I7"/>
    <mergeCell ref="E7:E9"/>
    <mergeCell ref="G8:G9"/>
    <mergeCell ref="F8:F9"/>
    <mergeCell ref="M1:S1"/>
    <mergeCell ref="P6:R6"/>
    <mergeCell ref="M7:M9"/>
    <mergeCell ref="M6:O6"/>
    <mergeCell ref="Q8:Q9"/>
    <mergeCell ref="L2:S2"/>
    <mergeCell ref="N7:O7"/>
    <mergeCell ref="P7:P9"/>
    <mergeCell ref="Q7:R7"/>
    <mergeCell ref="L3:S3"/>
    <mergeCell ref="B34:F34"/>
    <mergeCell ref="B4:S5"/>
    <mergeCell ref="S6:S9"/>
    <mergeCell ref="D7:D9"/>
    <mergeCell ref="L33:S33"/>
    <mergeCell ref="R8:R9"/>
    <mergeCell ref="N8:N9"/>
    <mergeCell ref="O8:O9"/>
    <mergeCell ref="C6:G6"/>
    <mergeCell ref="I8:I9"/>
    <mergeCell ref="H8:H9"/>
    <mergeCell ref="K7:L7"/>
    <mergeCell ref="J7:J9"/>
    <mergeCell ref="L8:L9"/>
    <mergeCell ref="K8:K9"/>
    <mergeCell ref="K34:P34"/>
  </mergeCells>
  <phoneticPr fontId="26" type="noConversion"/>
  <printOptions horizontalCentered="1" verticalCentered="1"/>
  <pageMargins left="0" right="0" top="0" bottom="0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</vt:lpstr>
      <vt:lpstr>Приложение 2</vt:lpstr>
      <vt:lpstr>Приложение 3 </vt:lpstr>
      <vt:lpstr>'Приложение 1'!Заголовки_для_печати</vt:lpstr>
      <vt:lpstr>'Приложение 3 '!Заголовки_для_печати</vt:lpstr>
      <vt:lpstr>'Приложение 1'!Область_печати</vt:lpstr>
      <vt:lpstr>'Приложение 3 '!Область_печати</vt:lpstr>
    </vt:vector>
  </TitlesOfParts>
  <Company>РДА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Andrey</cp:lastModifiedBy>
  <cp:lastPrinted>2018-01-17T14:38:21Z</cp:lastPrinted>
  <dcterms:created xsi:type="dcterms:W3CDTF">2004-12-20T06:56:27Z</dcterms:created>
  <dcterms:modified xsi:type="dcterms:W3CDTF">2018-01-19T08:24:50Z</dcterms:modified>
</cp:coreProperties>
</file>