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\Desktop\"/>
    </mc:Choice>
  </mc:AlternateContent>
  <bookViews>
    <workbookView xWindow="0" yWindow="0" windowWidth="28800" windowHeight="12435" tabRatio="1000"/>
  </bookViews>
  <sheets>
    <sheet name="84" sheetId="16" r:id="rId1"/>
  </sheets>
  <definedNames>
    <definedName name="_xlnm._FilterDatabase" localSheetId="0" hidden="1">'84'!#REF!</definedName>
    <definedName name="_xlnm.Print_Area" localSheetId="0">'84'!$B$2:$O$417</definedName>
  </definedNames>
  <calcPr calcId="152511"/>
</workbook>
</file>

<file path=xl/calcChain.xml><?xml version="1.0" encoding="utf-8"?>
<calcChain xmlns="http://schemas.openxmlformats.org/spreadsheetml/2006/main">
  <c r="O279" i="16" l="1"/>
  <c r="N413" i="16"/>
  <c r="N280" i="16"/>
  <c r="N279" i="16"/>
  <c r="N247" i="16"/>
  <c r="N10" i="16"/>
  <c r="N9" i="16" s="1"/>
  <c r="N13" i="16"/>
  <c r="N15" i="16"/>
  <c r="N18" i="16"/>
  <c r="N22" i="16"/>
  <c r="N25" i="16"/>
  <c r="N32" i="16"/>
  <c r="N34" i="16"/>
  <c r="N37" i="16"/>
  <c r="N45" i="16"/>
  <c r="N47" i="16"/>
  <c r="N52" i="16"/>
  <c r="N50" i="16"/>
  <c r="N137" i="16"/>
  <c r="N133" i="16" s="1"/>
  <c r="N283" i="16"/>
  <c r="O25" i="16"/>
  <c r="O221" i="16"/>
  <c r="O247" i="16"/>
  <c r="N218" i="16"/>
  <c r="N289" i="16"/>
  <c r="N298" i="16"/>
  <c r="N311" i="16"/>
  <c r="N347" i="16"/>
  <c r="N355" i="16"/>
  <c r="N375" i="16"/>
  <c r="N388" i="16"/>
  <c r="N402" i="16"/>
  <c r="O413" i="16"/>
  <c r="N221" i="16" l="1"/>
  <c r="N417" i="16" s="1"/>
  <c r="O417" i="16"/>
  <c r="P417" i="16" s="1"/>
</calcChain>
</file>

<file path=xl/sharedStrings.xml><?xml version="1.0" encoding="utf-8"?>
<sst xmlns="http://schemas.openxmlformats.org/spreadsheetml/2006/main" count="1316" uniqueCount="639">
  <si>
    <t>Участие  в  фестивалях, конкурсах "Подсолнух", "Изомир", "Кисточка"</t>
  </si>
  <si>
    <t>Праздник, посвященный  Международному Дню защиты детей</t>
  </si>
  <si>
    <t>доля исполненных бюджетных ассигнований. Предусмотренных муниципальной программой</t>
  </si>
  <si>
    <t>количество выпусков</t>
  </si>
  <si>
    <t>не более 52 и не менее 2 раз в месяц</t>
  </si>
  <si>
    <t>кол. Мероприятий</t>
  </si>
  <si>
    <t>кол. мероприятий</t>
  </si>
  <si>
    <t>не менее 95%</t>
  </si>
  <si>
    <t>Заработная плата работников учреждения культуры Софинансирование стимулирующих выплат из местного бюджета</t>
  </si>
  <si>
    <t xml:space="preserve">Софинансирование стимулирующих выплат </t>
  </si>
  <si>
    <t>Начисления на зарплату -софинансирование стимулирующих выплат из местного бюджета</t>
  </si>
  <si>
    <t>Стимулирующие выплаты из бюджета  ЛО</t>
  </si>
  <si>
    <t>Организация и проведение культурно-массового мероприятия в п.Разметелево</t>
  </si>
  <si>
    <t>4</t>
  </si>
  <si>
    <t>5</t>
  </si>
  <si>
    <t>6</t>
  </si>
  <si>
    <t>225</t>
  </si>
  <si>
    <t>226</t>
  </si>
  <si>
    <t>№ пп</t>
  </si>
  <si>
    <t>КОСГУ</t>
  </si>
  <si>
    <t>содержание</t>
  </si>
  <si>
    <t>3.1.</t>
  </si>
  <si>
    <t>3.2.</t>
  </si>
  <si>
    <t>4.1.</t>
  </si>
  <si>
    <t>5.1.</t>
  </si>
  <si>
    <t>5.2.</t>
  </si>
  <si>
    <t>5.3.</t>
  </si>
  <si>
    <t>5.4.</t>
  </si>
  <si>
    <t>5.5.</t>
  </si>
  <si>
    <t>5.6.</t>
  </si>
  <si>
    <t>8.1.</t>
  </si>
  <si>
    <t>8.2.</t>
  </si>
  <si>
    <t>ИТОГО</t>
  </si>
  <si>
    <t>услуги</t>
  </si>
  <si>
    <t>Итого:</t>
  </si>
  <si>
    <t>Организация и проведение культурно-массового мероприятия в п.Колтуши</t>
  </si>
  <si>
    <t>8.3</t>
  </si>
  <si>
    <t>310</t>
  </si>
  <si>
    <t>Создание условий для организации досуга  и обеспечения услугами учреждений культуры жителей МО Колтушское СП</t>
  </si>
  <si>
    <t xml:space="preserve">Наименование </t>
  </si>
  <si>
    <t>услуги по договору</t>
  </si>
  <si>
    <t>1.1.</t>
  </si>
  <si>
    <t>Приобретение цветов</t>
  </si>
  <si>
    <t>расходы</t>
  </si>
  <si>
    <t>хризантемы 150 шт,  корзина 1 шт</t>
  </si>
  <si>
    <t>1.2</t>
  </si>
  <si>
    <t xml:space="preserve">Приобретение ТМЦ (продукты) </t>
  </si>
  <si>
    <t>шоколад для детей - участников митинга</t>
  </si>
  <si>
    <t>1.3</t>
  </si>
  <si>
    <t>Транспортные услуги</t>
  </si>
  <si>
    <t>автобус</t>
  </si>
  <si>
    <t>1.4</t>
  </si>
  <si>
    <t>Приобретение ТМЦ (продукты)</t>
  </si>
  <si>
    <t>продуктовые наборы для блокадников 200 чел.</t>
  </si>
  <si>
    <t>2</t>
  </si>
  <si>
    <t>2.1.</t>
  </si>
  <si>
    <t xml:space="preserve"> чаепитие, кол-во 20 чел.</t>
  </si>
  <si>
    <t>3</t>
  </si>
  <si>
    <t xml:space="preserve"> автобус на 57 человек - 10ч *1600</t>
  </si>
  <si>
    <t>Услуги по экскурсионному обслуживанию</t>
  </si>
  <si>
    <t>Оплата взносов за участие</t>
  </si>
  <si>
    <t>70 человек</t>
  </si>
  <si>
    <t xml:space="preserve"> Услуги звукорежиссера</t>
  </si>
  <si>
    <t>Услуги по украшению зала</t>
  </si>
  <si>
    <t>Услуги видеорежиссера</t>
  </si>
  <si>
    <t>Приобретение наградной продукции</t>
  </si>
  <si>
    <t>грамоты 10 шт., статуэтки 10 шт.</t>
  </si>
  <si>
    <t>шоколад для детей - участников концерта</t>
  </si>
  <si>
    <t>6.1.</t>
  </si>
  <si>
    <t>7.1</t>
  </si>
  <si>
    <t>Приобретение ТМЦ(продукты)</t>
  </si>
  <si>
    <t xml:space="preserve"> чаепитие, кол-во 40 чел.</t>
  </si>
  <si>
    <t>Услуги по техническому обеспечению мероприятий</t>
  </si>
  <si>
    <t>сок, шоколад  для детей - участников концерта</t>
  </si>
  <si>
    <t>0 ,00</t>
  </si>
  <si>
    <t>2 зала</t>
  </si>
  <si>
    <t>Услуги по организации питания, дискотеки</t>
  </si>
  <si>
    <t>фуршет</t>
  </si>
  <si>
    <t>хризантема 200 шт, 10 букетов по 500 руб. для номинантов</t>
  </si>
  <si>
    <t>8</t>
  </si>
  <si>
    <t>Приобретение ТМЦ (призы)</t>
  </si>
  <si>
    <t>мелкие призы за участие в конкурсах</t>
  </si>
  <si>
    <t>9</t>
  </si>
  <si>
    <t>9.1.</t>
  </si>
  <si>
    <t>9.2.</t>
  </si>
  <si>
    <t>10</t>
  </si>
  <si>
    <t>10.1.</t>
  </si>
  <si>
    <t>Преобретение ТМЦ (подарки)</t>
  </si>
  <si>
    <t>билеты в театр 40 человек</t>
  </si>
  <si>
    <t>11</t>
  </si>
  <si>
    <t>11.1.</t>
  </si>
  <si>
    <t>1 шт на коллектив</t>
  </si>
  <si>
    <t>11.2.</t>
  </si>
  <si>
    <t>благодарственное письмо 1 шт</t>
  </si>
  <si>
    <t>12</t>
  </si>
  <si>
    <t>12.1.</t>
  </si>
  <si>
    <t>13</t>
  </si>
  <si>
    <t xml:space="preserve"> веревочный парк, фуршет</t>
  </si>
  <si>
    <t>14</t>
  </si>
  <si>
    <t>14.1.</t>
  </si>
  <si>
    <t>15</t>
  </si>
  <si>
    <t>15.1</t>
  </si>
  <si>
    <t>16</t>
  </si>
  <si>
    <t xml:space="preserve"> чаепитие, кол-во 30 чел.</t>
  </si>
  <si>
    <t>17.1</t>
  </si>
  <si>
    <t>гвоздики 60 шт, корзина 1шт.</t>
  </si>
  <si>
    <t>17.2</t>
  </si>
  <si>
    <t>шоколад, вода для детей-участников концерта</t>
  </si>
  <si>
    <t>17.3</t>
  </si>
  <si>
    <t xml:space="preserve"> чаепитие, кол-во 50 чел.</t>
  </si>
  <si>
    <t>17.4</t>
  </si>
  <si>
    <t>Услуги баяниста</t>
  </si>
  <si>
    <t>17.5</t>
  </si>
  <si>
    <t>Услуги медицинского сопровождения</t>
  </si>
  <si>
    <t>6 часов</t>
  </si>
  <si>
    <t>17.6</t>
  </si>
  <si>
    <t>автобус на 57 человек - 10ч *1600</t>
  </si>
  <si>
    <t>Услуги по организации питания</t>
  </si>
  <si>
    <t>обед, кол-во 50 чел.</t>
  </si>
  <si>
    <t>18.1</t>
  </si>
  <si>
    <t>гвоздики 300 шт</t>
  </si>
  <si>
    <t>венок 10шт</t>
  </si>
  <si>
    <t>пирожки,сок  для детей-участников концерта</t>
  </si>
  <si>
    <t xml:space="preserve">Приобретение ТМЦ (шары) </t>
  </si>
  <si>
    <t>90 шт</t>
  </si>
  <si>
    <t>12 часов (8+4)</t>
  </si>
  <si>
    <t>21</t>
  </si>
  <si>
    <t>21.1</t>
  </si>
  <si>
    <t>4 букета</t>
  </si>
  <si>
    <t>21.2</t>
  </si>
  <si>
    <t>Приобретение ТМЦ (подарки)</t>
  </si>
  <si>
    <t>250 шт, набор первоклассника</t>
  </si>
  <si>
    <t>22</t>
  </si>
  <si>
    <t>22.1</t>
  </si>
  <si>
    <t>23.1</t>
  </si>
  <si>
    <t>3 шт</t>
  </si>
  <si>
    <t>24.1</t>
  </si>
  <si>
    <t>24.2</t>
  </si>
  <si>
    <t>25</t>
  </si>
  <si>
    <t>25.1</t>
  </si>
  <si>
    <t>сок, пирожки</t>
  </si>
  <si>
    <t>25.2</t>
  </si>
  <si>
    <t>26</t>
  </si>
  <si>
    <t>27</t>
  </si>
  <si>
    <t>27.1</t>
  </si>
  <si>
    <t>28</t>
  </si>
  <si>
    <t>28.1</t>
  </si>
  <si>
    <t>28.2</t>
  </si>
  <si>
    <t>грамоты, рамки,статуэтки с символикой-по 4 шт</t>
  </si>
  <si>
    <t>28.3</t>
  </si>
  <si>
    <t>букеты 9 шт</t>
  </si>
  <si>
    <t>29</t>
  </si>
  <si>
    <t>29.1</t>
  </si>
  <si>
    <t>шоколад, вода для участников концерта</t>
  </si>
  <si>
    <t>29.2</t>
  </si>
  <si>
    <t>10 грамот, рамок для благотворительных орг.</t>
  </si>
  <si>
    <t>29.3</t>
  </si>
  <si>
    <t>30</t>
  </si>
  <si>
    <t>30.1</t>
  </si>
  <si>
    <t>корзина 1 шт</t>
  </si>
  <si>
    <t>30.2</t>
  </si>
  <si>
    <t>30.3</t>
  </si>
  <si>
    <t xml:space="preserve"> чаепитие, кол-во чел.</t>
  </si>
  <si>
    <t>30.4</t>
  </si>
  <si>
    <t>30.5</t>
  </si>
  <si>
    <t>Выпускной бал для школьников</t>
  </si>
  <si>
    <t>15 букетов</t>
  </si>
  <si>
    <t>150 шт, учителя, выпускники</t>
  </si>
  <si>
    <t>32.1</t>
  </si>
  <si>
    <t>мелкие призы за участие</t>
  </si>
  <si>
    <t>33.1</t>
  </si>
  <si>
    <t>гвоздики 60шт, 1 корзина</t>
  </si>
  <si>
    <t>34.1</t>
  </si>
  <si>
    <t>35</t>
  </si>
  <si>
    <t>35.1</t>
  </si>
  <si>
    <t>36</t>
  </si>
  <si>
    <t>36.1</t>
  </si>
  <si>
    <t>37</t>
  </si>
  <si>
    <t>37.1</t>
  </si>
  <si>
    <t>37.2</t>
  </si>
  <si>
    <t>38</t>
  </si>
  <si>
    <t>38.1</t>
  </si>
  <si>
    <t>39.1</t>
  </si>
  <si>
    <t>40</t>
  </si>
  <si>
    <t>40.1</t>
  </si>
  <si>
    <t>корзина 1 шт, гвоздики 100 шт</t>
  </si>
  <si>
    <t>приглашенных артистов</t>
  </si>
  <si>
    <t>Оплата приглашенных артиствов (Музыкально-литературная постановка "Мы родом из блокады")</t>
  </si>
  <si>
    <t>Организация чаепития</t>
  </si>
  <si>
    <t>41</t>
  </si>
  <si>
    <t>41.1</t>
  </si>
  <si>
    <t xml:space="preserve"> автобус на 18 человек </t>
  </si>
  <si>
    <t>42</t>
  </si>
  <si>
    <t>42.1</t>
  </si>
  <si>
    <t>грамоты 30 шт</t>
  </si>
  <si>
    <t xml:space="preserve">Приобретение ТМЦ (подарки) </t>
  </si>
  <si>
    <t>43</t>
  </si>
  <si>
    <t>43.1</t>
  </si>
  <si>
    <t>Организация экскурсий ( для детей, заним. в кружках и студиях)</t>
  </si>
  <si>
    <t>транспорт</t>
  </si>
  <si>
    <t>26.1</t>
  </si>
  <si>
    <t xml:space="preserve">Транспортные услугами </t>
  </si>
  <si>
    <t>договор</t>
  </si>
  <si>
    <t>Проведение сморта-конкурса "Ветеранское подворье"</t>
  </si>
  <si>
    <t>19</t>
  </si>
  <si>
    <t>Краеведческая экскурссия, цель - изучение музеев и памятников культуры ЛО и СПб</t>
  </si>
  <si>
    <t>19.1.</t>
  </si>
  <si>
    <t>автобус на 57 человек - 10ч *1 450</t>
  </si>
  <si>
    <t>Краеведческая экскурссия, цель - изучение музеев и памятников культуры ЛО и СПб, Пушкинские места-Приютино</t>
  </si>
  <si>
    <t>автобус на 18 человек - 5ч</t>
  </si>
  <si>
    <t xml:space="preserve">Приобретение ТМЦ(продукты) </t>
  </si>
  <si>
    <t>чаепитие 30 человек</t>
  </si>
  <si>
    <t>мелкие призы, 20 шт</t>
  </si>
  <si>
    <t>Приобретение ТМЦ (сувениры)</t>
  </si>
  <si>
    <t>значки, бейджи с символикой ЦКД 30 шт</t>
  </si>
  <si>
    <t>44.1</t>
  </si>
  <si>
    <t>хризантемы 180 шт</t>
  </si>
  <si>
    <t>грамота,благодарность, рамки 15 шт</t>
  </si>
  <si>
    <t>Оплата фильма о педагогах</t>
  </si>
  <si>
    <t>46.1</t>
  </si>
  <si>
    <t>48</t>
  </si>
  <si>
    <t>48.1</t>
  </si>
  <si>
    <t>70 шт футболки с нанесением лого ансамбля</t>
  </si>
  <si>
    <t>49</t>
  </si>
  <si>
    <t>800 продуктовых наборов для инвалидов</t>
  </si>
  <si>
    <t>50.1</t>
  </si>
  <si>
    <t>постельное белье 10 шт, для номинаций</t>
  </si>
  <si>
    <t>букеты 10 шт</t>
  </si>
  <si>
    <t>грамота 10шт</t>
  </si>
  <si>
    <t xml:space="preserve">Поздравление 90-летних Юбиляров </t>
  </si>
  <si>
    <t>51.1</t>
  </si>
  <si>
    <t>51.2</t>
  </si>
  <si>
    <t>25 шт, пледы</t>
  </si>
  <si>
    <t>51.3</t>
  </si>
  <si>
    <t>25  папка-адрес</t>
  </si>
  <si>
    <t>52.1</t>
  </si>
  <si>
    <t>52.2</t>
  </si>
  <si>
    <t>53.1</t>
  </si>
  <si>
    <t>54.1</t>
  </si>
  <si>
    <t>для поощрения коллектива</t>
  </si>
  <si>
    <t>54.2</t>
  </si>
  <si>
    <t>54.3</t>
  </si>
  <si>
    <t>буклеты</t>
  </si>
  <si>
    <t>54.4</t>
  </si>
  <si>
    <t>54.5</t>
  </si>
  <si>
    <t>54.6</t>
  </si>
  <si>
    <t>банкет 30 человек</t>
  </si>
  <si>
    <t xml:space="preserve">Приобретение ТМЦ </t>
  </si>
  <si>
    <t>ткань для пошива костюмов</t>
  </si>
  <si>
    <t xml:space="preserve">Приобретение ТМЦ (призы) </t>
  </si>
  <si>
    <t>Оплата спектакля</t>
  </si>
  <si>
    <t>Уличные Новогодние представления д/детей, 4 площадки (Разметелево, Хапо-ое, Колтуши, д.Старая)</t>
  </si>
  <si>
    <t>Новогодние представления для детей  2 елки (ТРЦ Колтуши)</t>
  </si>
  <si>
    <t>2000 шт</t>
  </si>
  <si>
    <t xml:space="preserve">Обеспечение деятельности казенных учреждениий культуры в   МО Колтушское СП  </t>
  </si>
  <si>
    <t>Заработная плата работников учреждения культуры</t>
  </si>
  <si>
    <t>заработная плата</t>
  </si>
  <si>
    <t>84 0 01 00059</t>
  </si>
  <si>
    <t>211</t>
  </si>
  <si>
    <t>Заработная плата работников учреждения культуры по платным услугам</t>
  </si>
  <si>
    <t>211/062</t>
  </si>
  <si>
    <t>Начисления на заработную плату</t>
  </si>
  <si>
    <t>начисления</t>
  </si>
  <si>
    <t>213</t>
  </si>
  <si>
    <t>Начисления на заработную плату по платным услугам</t>
  </si>
  <si>
    <t>213/062</t>
  </si>
  <si>
    <t>Расходы на услуги связи</t>
  </si>
  <si>
    <t>связь</t>
  </si>
  <si>
    <t>221</t>
  </si>
  <si>
    <t>Расходы за аренду помещений</t>
  </si>
  <si>
    <t>аренда</t>
  </si>
  <si>
    <t>224</t>
  </si>
  <si>
    <t>аренда 3 помещений</t>
  </si>
  <si>
    <t>Расходы на содержание имущества(ремонт муф печи,настройка пианино)</t>
  </si>
  <si>
    <t>Увеличение стоимости ОС (Книги)</t>
  </si>
  <si>
    <t xml:space="preserve">Увеличение стоимости  ОС (Приобретение мебели для ДК Разметелево) и ОС для ДК Воейково по заявке </t>
  </si>
  <si>
    <t>Увеличение стоимости ОС в т.ч. По платным услугам</t>
  </si>
  <si>
    <t>Расходы на услуги связи (Итернет)</t>
  </si>
  <si>
    <t xml:space="preserve">Транспортные услуги (маршрутный лист) </t>
  </si>
  <si>
    <t>222</t>
  </si>
  <si>
    <t>Расходы на содержание имущества ремонт и заправка картриджей (ЦКС)</t>
  </si>
  <si>
    <t>Расходы на содержание имущества ремонт и заправка картриджей (АДМ.)</t>
  </si>
  <si>
    <t xml:space="preserve">Аттестация рабочих мест </t>
  </si>
  <si>
    <t>Медосмотр сотрудников</t>
  </si>
  <si>
    <t>Семинары по повышению квалификации</t>
  </si>
  <si>
    <t>ФГУП "ЦентрИнформ" электронная отчетность открытие доступа</t>
  </si>
  <si>
    <t>ФГУП" Почта России" подписка и доставка период.изданий</t>
  </si>
  <si>
    <t>Приобретение ТМЦ для организации работы кружков и студий</t>
  </si>
  <si>
    <t>340</t>
  </si>
  <si>
    <t>Расходы на оплату налогов,сборов и иных платежей</t>
  </si>
  <si>
    <t xml:space="preserve">290 </t>
  </si>
  <si>
    <t>Оплата труда внештатных руководителей кружков и студий с начисления</t>
  </si>
  <si>
    <t>3 ед</t>
  </si>
  <si>
    <t>Приобретение ТМЦ для организации платных услуг</t>
  </si>
  <si>
    <t>Приобретение хозяйст.,санитарных  и расходных материалов для содержания помещений  (АДМ)</t>
  </si>
  <si>
    <t xml:space="preserve">Приобретение  канц.товаров и принадлежностей  (АДМ) </t>
  </si>
  <si>
    <t>Организация и проведение физкультурно-оздоровительных и спортивных мероприятий поселения</t>
  </si>
  <si>
    <t>Лыжные гонки классическим стилем, I этап</t>
  </si>
  <si>
    <t>84 0 01 00060</t>
  </si>
  <si>
    <t>42 приза(М10,Ж8,Д18,В6)</t>
  </si>
  <si>
    <t>150 шт, для детей сладкий приз</t>
  </si>
  <si>
    <t>33 шт медали</t>
  </si>
  <si>
    <t>42 шт грамот</t>
  </si>
  <si>
    <t>1 час</t>
  </si>
  <si>
    <t>Турнир по минифутболу на первенство МО г. Кировска</t>
  </si>
  <si>
    <t>Лыжные гонки классическим стилем, I I этап</t>
  </si>
  <si>
    <t>Турнир по русским шашкам в честь  дня Рсоссийской Армии</t>
  </si>
  <si>
    <t>6 шт</t>
  </si>
  <si>
    <t>3.1</t>
  </si>
  <si>
    <t>переходящий кубок большой</t>
  </si>
  <si>
    <t>Турнир по шахматам, в честь дня Российской Армии</t>
  </si>
  <si>
    <t>4.1</t>
  </si>
  <si>
    <t>по 6 шт - грамоты</t>
  </si>
  <si>
    <t>Лыжные гонки свободным  стилем, III этап</t>
  </si>
  <si>
    <t>60 призов(М18,Ж18,Д18,В6)</t>
  </si>
  <si>
    <t>60 шт медали</t>
  </si>
  <si>
    <t>60 шт грамоты</t>
  </si>
  <si>
    <t>18 шт кубки</t>
  </si>
  <si>
    <t>Турнир по настольному теннису, посвященный Дню защитника отечества, I этап, в том числе:</t>
  </si>
  <si>
    <t>18 шт</t>
  </si>
  <si>
    <t>18 шт грамоты</t>
  </si>
  <si>
    <t xml:space="preserve">Международный турнир по волейболу </t>
  </si>
  <si>
    <t>Турнир по настольному теннису, посвященный Дню метеоролога,  I I этап, в том числе:</t>
  </si>
  <si>
    <t>34</t>
  </si>
  <si>
    <t>Всероссийский турнир по волейболу памяти В.В.Файфера г. Рыбинск</t>
  </si>
  <si>
    <t>Турнир по настольному теннису, посвященный Всемирному  Дню тенниса, III этап, в том числе:</t>
  </si>
  <si>
    <t>12 шт медали</t>
  </si>
  <si>
    <t>4 шт кубки</t>
  </si>
  <si>
    <t>Турнир по футболу кубок района</t>
  </si>
  <si>
    <t>Услуги аренды поля</t>
  </si>
  <si>
    <t>Турнир по русским шашкам в честь  Дня Победы</t>
  </si>
  <si>
    <t>8.1</t>
  </si>
  <si>
    <t>грамоты 6 шт., медали 6 шт.</t>
  </si>
  <si>
    <t>6 шт грамоты, медали</t>
  </si>
  <si>
    <t>Турнир по хоккею, посвященный годовщине Дня Победы</t>
  </si>
  <si>
    <t>Футбольный турнир, посвященный 9 мая</t>
  </si>
  <si>
    <t>10.1</t>
  </si>
  <si>
    <t>грамоты 10 шт, медали 10шт.</t>
  </si>
  <si>
    <t>призы</t>
  </si>
  <si>
    <t>Легкоатлетический кросс на МО Колтушское поселение 1 этап</t>
  </si>
  <si>
    <t>Велодуатлон</t>
  </si>
  <si>
    <t>Поездка в спортивный лагерь волейбольной команды</t>
  </si>
  <si>
    <t>Футбольный турнир</t>
  </si>
  <si>
    <t>по 10 шт грамоты медали</t>
  </si>
  <si>
    <t xml:space="preserve">Открытый чемпионат МО Колтушское СП по пляжному волейболу </t>
  </si>
  <si>
    <t>18 шт призы</t>
  </si>
  <si>
    <t>18 шт медали</t>
  </si>
  <si>
    <t>аукцион</t>
  </si>
  <si>
    <t>Медицинское обслуживание мероприятия</t>
  </si>
  <si>
    <t>2 часа</t>
  </si>
  <si>
    <t>Турнир по хоккею на приз администрации МО Колтушское СП</t>
  </si>
  <si>
    <t>Чемпионат МО Колтушское СП по настольному теннису</t>
  </si>
  <si>
    <t>грамоты,медали по 18 шт.</t>
  </si>
  <si>
    <t>призы 18 шт.</t>
  </si>
  <si>
    <t>Легкоатлетический кросс на МО Колтушское поселение 2 этап</t>
  </si>
  <si>
    <t>Соревнования по скандинавской ходьбе "На тропу здоровья"</t>
  </si>
  <si>
    <t>9 призов по номинациям</t>
  </si>
  <si>
    <t>50 значков с лого</t>
  </si>
  <si>
    <t>Открытое первенство ЛО среди юношей и девушек по возрастам 1997г.р. и моложе по наст. теннису г. Сясьстрой</t>
  </si>
  <si>
    <t>Легкоатлетический кросс на МО Колтушское поселение 3 этап</t>
  </si>
  <si>
    <t>Открытое первенство города по волейболу</t>
  </si>
  <si>
    <t>Турнир по волейболу г. Кандопога респ. Карелия</t>
  </si>
  <si>
    <t>Турнир по шашкам в честь Дня Независимости</t>
  </si>
  <si>
    <t>грамоты 6 шт.</t>
  </si>
  <si>
    <t>Соревнования по спортивной гимнастике</t>
  </si>
  <si>
    <t>грамоты18шт медали18 шт кубки2шт.</t>
  </si>
  <si>
    <t>Новогодний турнир по шашкам</t>
  </si>
  <si>
    <t>грамоты 10 шт.</t>
  </si>
  <si>
    <t>Взносы за участие в соревнованиях по футболу</t>
  </si>
  <si>
    <t>Стартовые взносы на чемпионат СП по волейболу</t>
  </si>
  <si>
    <t>Всероссийский турнир по волейболу г. Тутаев</t>
  </si>
  <si>
    <t>ВСЕГО:</t>
  </si>
  <si>
    <t>Митинг, посвященный  Дню снятия Блокады Ленинграда (документальный фильм и концерт)</t>
  </si>
  <si>
    <t xml:space="preserve">Праздник, посвященный  Дню снятия Блокады Ленинграда (организация досуга для детей, занимающихся в кружках ЦКД пос. Воейково) </t>
  </si>
  <si>
    <t>Экскурсия профориентационная на промпредприятие</t>
  </si>
  <si>
    <t>Участие в Международном фестивале -конкурсе коллектива ансамбля "Радуга"</t>
  </si>
  <si>
    <t>Праздничный концерт, посвященный Дню защитников Отечества</t>
  </si>
  <si>
    <t xml:space="preserve">услуги </t>
  </si>
  <si>
    <t>на протяжении 2017 года</t>
  </si>
  <si>
    <t>Открытая встреча  с исследователями Арктики и Антарктики, фотовыставка (ЦКД пос. Воейково)</t>
  </si>
  <si>
    <t>Массовое праздничное мероприятие "Народное гуляние Масленица"</t>
  </si>
  <si>
    <t>Праздничный концерт, посвященный Международному женскому дню</t>
  </si>
  <si>
    <t>Организация и проведение культурно-массового мероприятия, в т.ч.:</t>
  </si>
  <si>
    <t>Приобретение ТМЦ (продукты) для детей-участников концерта</t>
  </si>
  <si>
    <t>9.3.</t>
  </si>
  <si>
    <t>грамоты 10 шт., статуэтки 10 шт. для номинантов показа</t>
  </si>
  <si>
    <t>9.4.</t>
  </si>
  <si>
    <t>Праздник,посвященный Международному женскому дню "Прекрасной женщины портрет" (ЦКД пос. Воейково)</t>
  </si>
  <si>
    <t>Мероприятие,  посвященное Дню работника культуры</t>
  </si>
  <si>
    <t>12.2.</t>
  </si>
  <si>
    <t>12.3.</t>
  </si>
  <si>
    <t>Мероприятие, посвященное Дню пожарной охраны</t>
  </si>
  <si>
    <t>13.1.</t>
  </si>
  <si>
    <t>13.2.</t>
  </si>
  <si>
    <t xml:space="preserve">Участие ансамбля "Радуга" во Всероссийском фестивале-конкурсе </t>
  </si>
  <si>
    <t>Организация участия на 70 человек</t>
  </si>
  <si>
    <t>Мероприятие, посвященное Дню местного самоуправления</t>
  </si>
  <si>
    <t>Услуги по организации и проведению мероприятия</t>
  </si>
  <si>
    <t>Экскурсия краеведческая по изучению музеев и памятников ЛО и СПб</t>
  </si>
  <si>
    <t>16.1</t>
  </si>
  <si>
    <t>17</t>
  </si>
  <si>
    <t>Праздник, посвященный Дню космонавтики</t>
  </si>
  <si>
    <t>Праздник, посвященный 72 годовщине Дня Победы</t>
  </si>
  <si>
    <t>18.2</t>
  </si>
  <si>
    <t xml:space="preserve">Митинг, посвященный  72 годовщине Дня Победы (67 Армия) </t>
  </si>
  <si>
    <t>19.2.</t>
  </si>
  <si>
    <t>19.3.</t>
  </si>
  <si>
    <t xml:space="preserve">Организация чаепития </t>
  </si>
  <si>
    <t>19.4.</t>
  </si>
  <si>
    <t>19.5.</t>
  </si>
  <si>
    <t>19.6.</t>
  </si>
  <si>
    <t>Экскурсия военно-патриотическя  к захоронениям участников ВОВ на территории Колтушского СП</t>
  </si>
  <si>
    <t>20.1</t>
  </si>
  <si>
    <t>20.2</t>
  </si>
  <si>
    <t>гвоздики 120 шт</t>
  </si>
  <si>
    <t>Массовое праздничное мероприятие, посвященное 72 годовщине Дня Победы  8-9 мая 4 площадки (Разметелево, Озерки, Колтуши, Канисты)</t>
  </si>
  <si>
    <t>21.3</t>
  </si>
  <si>
    <t>21.6</t>
  </si>
  <si>
    <t>Мероприятие, посвященное выпуску дошкольников из ДДУ (4 учреждения Разметелево, Хапо-ое, Колтуши, д.Старавя)</t>
  </si>
  <si>
    <t>22.2</t>
  </si>
  <si>
    <t>23</t>
  </si>
  <si>
    <t>Праздник, посвященный Дню Славянской письменности и культуры</t>
  </si>
  <si>
    <t>Мероприятие, посвященное Всероссийскому дню библиотек</t>
  </si>
  <si>
    <t>24.2.</t>
  </si>
  <si>
    <t>Массовое праздничное мероприятие, посвященное Международному Дню защиты детей</t>
  </si>
  <si>
    <t>Организация и проведение мероприятия</t>
  </si>
  <si>
    <t>25.3</t>
  </si>
  <si>
    <t>26.2</t>
  </si>
  <si>
    <t>Тематический вечер, посвященный Дню рождения Пушкина</t>
  </si>
  <si>
    <t>Выпускной бал участников ансамбля "Радуга"</t>
  </si>
  <si>
    <t>Праздничный концерт, посвященный Дню России</t>
  </si>
  <si>
    <t>Услуги по организации выступления музыкального коллектива</t>
  </si>
  <si>
    <t>31</t>
  </si>
  <si>
    <t>Митинг, посвященный  Дню памяти и скорби</t>
  </si>
  <si>
    <t>31.1</t>
  </si>
  <si>
    <t>31.2</t>
  </si>
  <si>
    <t>31.3</t>
  </si>
  <si>
    <t>Организация чаепития для ветеранов</t>
  </si>
  <si>
    <t>31.4</t>
  </si>
  <si>
    <t>32.2</t>
  </si>
  <si>
    <t>Мероприятия досуговые: конкурсы, игры, часы досуга</t>
  </si>
  <si>
    <t>Мероприятие, посвященное Дню Военно-морского флота</t>
  </si>
  <si>
    <t xml:space="preserve">Участие коллектива ансамбля "Радуга" в Международном фестивале -конкурсе </t>
  </si>
  <si>
    <t>Праздник, посвященный Всероссийскому дню Семьи, любви и верности</t>
  </si>
  <si>
    <t>Экскурсия краеведческая многодневная</t>
  </si>
  <si>
    <t>Экскурсия краеведческая, для детей, занимающихся в кружках и студиях</t>
  </si>
  <si>
    <t>38.2</t>
  </si>
  <si>
    <t>39</t>
  </si>
  <si>
    <t xml:space="preserve">Участие в конкурсе "Ветеранское подворье" </t>
  </si>
  <si>
    <t>Митинг, посвященный  Дню начала Блокады</t>
  </si>
  <si>
    <t>41.2</t>
  </si>
  <si>
    <t>41.3</t>
  </si>
  <si>
    <t>41.4</t>
  </si>
  <si>
    <t>41.5</t>
  </si>
  <si>
    <t>41.6</t>
  </si>
  <si>
    <t>100 чел.</t>
  </si>
  <si>
    <t>41.7</t>
  </si>
  <si>
    <t>Экскурсия краеведческая, Пушкинские места-Музей-усадьба Приютино</t>
  </si>
  <si>
    <t>Мероприятие, посвященное Дню пожилого человека</t>
  </si>
  <si>
    <t>43.2</t>
  </si>
  <si>
    <t>43.3</t>
  </si>
  <si>
    <t>43.4</t>
  </si>
  <si>
    <t>43.5</t>
  </si>
  <si>
    <t>43.6</t>
  </si>
  <si>
    <t>44</t>
  </si>
  <si>
    <t>45</t>
  </si>
  <si>
    <t>45.1</t>
  </si>
  <si>
    <t>45.2</t>
  </si>
  <si>
    <t>46</t>
  </si>
  <si>
    <t>Организация экскурсий  для  гостей и жителей поселения</t>
  </si>
  <si>
    <t>47</t>
  </si>
  <si>
    <t>Организация транспортных услуг в рамках районных мероприятий</t>
  </si>
  <si>
    <t>47.1</t>
  </si>
  <si>
    <t>49.1.</t>
  </si>
  <si>
    <t>50</t>
  </si>
  <si>
    <t>51</t>
  </si>
  <si>
    <t>Мероприятие "День открытых дверей, день хороших друзей"</t>
  </si>
  <si>
    <t>Праздничный концерт, посвященный Дню учителя</t>
  </si>
  <si>
    <t>Организация и проведение мероприятия, в т.ч.</t>
  </si>
  <si>
    <t>Организация фуршета</t>
  </si>
  <si>
    <t>52.3</t>
  </si>
  <si>
    <t>Митинг, посвященный  традиционной встрече 67 Армии (осень)</t>
  </si>
  <si>
    <t>55</t>
  </si>
  <si>
    <t>Праздник, посвященния в участники ансамбля "Радуга</t>
  </si>
  <si>
    <t>55.1</t>
  </si>
  <si>
    <t>55.2</t>
  </si>
  <si>
    <t xml:space="preserve">Встреча, посвященная Дню инвалида "Мы вместе" </t>
  </si>
  <si>
    <t>56.1</t>
  </si>
  <si>
    <t>Праздничный концерт, посвященный Дню матери</t>
  </si>
  <si>
    <t>57.1</t>
  </si>
  <si>
    <t>57.2</t>
  </si>
  <si>
    <t>57.3</t>
  </si>
  <si>
    <t>57.4</t>
  </si>
  <si>
    <t>57.5</t>
  </si>
  <si>
    <t>57.6</t>
  </si>
  <si>
    <t>58.1</t>
  </si>
  <si>
    <t>58.2</t>
  </si>
  <si>
    <t>58.3</t>
  </si>
  <si>
    <t>59.1</t>
  </si>
  <si>
    <t>59.2</t>
  </si>
  <si>
    <t>60.1</t>
  </si>
  <si>
    <t>Праздничный юбилейный концерт, посвященный 25-ти летию ансамбля "Радуга"</t>
  </si>
  <si>
    <t>61.1</t>
  </si>
  <si>
    <t>61.2</t>
  </si>
  <si>
    <t>61.3</t>
  </si>
  <si>
    <t>61.4</t>
  </si>
  <si>
    <t xml:space="preserve">Услуги по организации и проведению мероприятия (КЗ "Карнавал") </t>
  </si>
  <si>
    <t>61.5</t>
  </si>
  <si>
    <t>61.6</t>
  </si>
  <si>
    <t>61.7</t>
  </si>
  <si>
    <t>62</t>
  </si>
  <si>
    <t>Праздник, посвященный Новому Году</t>
  </si>
  <si>
    <t>62.1</t>
  </si>
  <si>
    <t>62.2</t>
  </si>
  <si>
    <t>Культурно-массовое мероприятие, посвященное празднованию Нового года на территории МО Колтушское СП</t>
  </si>
  <si>
    <t>63.1</t>
  </si>
  <si>
    <t>Организация и проведение мероприятия, в т.ч.:</t>
  </si>
  <si>
    <t>Уличный новогодний концерт, 4 площадки (Разметелево, Хапо-ое, Колтуши, Воейково); концерт в ТРЦ для приглашенных с фуршетом и дискотекой</t>
  </si>
  <si>
    <t>63.2</t>
  </si>
  <si>
    <t>1</t>
  </si>
  <si>
    <t>7</t>
  </si>
  <si>
    <t>Увеличение стоимости ОС (сист. блок и монитор для ДК Разметелево)</t>
  </si>
  <si>
    <t>29 чел</t>
  </si>
  <si>
    <t>18</t>
  </si>
  <si>
    <t>Приобретение канцелярских и хозяйственных товаров</t>
  </si>
  <si>
    <t>20</t>
  </si>
  <si>
    <t>24</t>
  </si>
  <si>
    <t>1.1</t>
  </si>
  <si>
    <t>1.5</t>
  </si>
  <si>
    <t>1.6</t>
  </si>
  <si>
    <t>3.2</t>
  </si>
  <si>
    <t>3.3</t>
  </si>
  <si>
    <t>3.4</t>
  </si>
  <si>
    <t>3.5</t>
  </si>
  <si>
    <t>3.6</t>
  </si>
  <si>
    <t>4.2</t>
  </si>
  <si>
    <t>5.1</t>
  </si>
  <si>
    <t>5.2</t>
  </si>
  <si>
    <t>6.1</t>
  </si>
  <si>
    <t>6.2</t>
  </si>
  <si>
    <t>6.3</t>
  </si>
  <si>
    <t>6.4</t>
  </si>
  <si>
    <t>6.5</t>
  </si>
  <si>
    <t>6.6</t>
  </si>
  <si>
    <t>6.7</t>
  </si>
  <si>
    <t>7.2</t>
  </si>
  <si>
    <t>9.1</t>
  </si>
  <si>
    <t>9.2</t>
  </si>
  <si>
    <t>11.1</t>
  </si>
  <si>
    <t>11.2</t>
  </si>
  <si>
    <t>11.3</t>
  </si>
  <si>
    <t>11.4</t>
  </si>
  <si>
    <t>12.1</t>
  </si>
  <si>
    <t>12.2</t>
  </si>
  <si>
    <t>13.1</t>
  </si>
  <si>
    <t>14.1</t>
  </si>
  <si>
    <t>14.2</t>
  </si>
  <si>
    <t>Организация и проведение турнира</t>
  </si>
  <si>
    <t>16.2</t>
  </si>
  <si>
    <t>Организация пребывания</t>
  </si>
  <si>
    <t>Спортивно-массовое мероприятие, посвященное Дню физкультурника</t>
  </si>
  <si>
    <t>22 1</t>
  </si>
  <si>
    <t>22.3</t>
  </si>
  <si>
    <t>25.4</t>
  </si>
  <si>
    <t>25.5</t>
  </si>
  <si>
    <t>25.6</t>
  </si>
  <si>
    <t>26.3</t>
  </si>
  <si>
    <t>28.4</t>
  </si>
  <si>
    <t>28.5</t>
  </si>
  <si>
    <t>28.6</t>
  </si>
  <si>
    <t>28.7</t>
  </si>
  <si>
    <t>Оказание транспортных услуг</t>
  </si>
  <si>
    <t>32</t>
  </si>
  <si>
    <t>33</t>
  </si>
  <si>
    <t>Услуги  по организации и проведению физкультурно-спортивных мероприятий: занятия по хоккею с шайбой</t>
  </si>
  <si>
    <t xml:space="preserve">Аренда футбольного поля </t>
  </si>
  <si>
    <t>Организация проведения мероприятия (муз. группа)</t>
  </si>
  <si>
    <t>муз. группа</t>
  </si>
  <si>
    <t>Обеспечение жителей информацией о социально-экономическом и культурном развитии  муниципального образования , о развитии общественной инфраструктуры и иной официальной информиции</t>
  </si>
  <si>
    <t>Расходы на изготовление и выпуск муниципальных газет</t>
  </si>
  <si>
    <t>84 0 02 00115</t>
  </si>
  <si>
    <t>84 0 01 00062</t>
  </si>
  <si>
    <t>18.3</t>
  </si>
  <si>
    <t>18.4</t>
  </si>
  <si>
    <t>18.5</t>
  </si>
  <si>
    <t>Организация массовых культурных мероприятий на территории МО Колтушское СП</t>
  </si>
  <si>
    <t>Приобретение георгиевских лент в кол-ве 500 шт.</t>
  </si>
  <si>
    <t>500 шт</t>
  </si>
  <si>
    <t>4 пл.</t>
  </si>
  <si>
    <t>2 ёлки</t>
  </si>
  <si>
    <t>310/062</t>
  </si>
  <si>
    <t>226 /062</t>
  </si>
  <si>
    <t>340/062</t>
  </si>
  <si>
    <t>Наименование мероприятия по графику. Срок реализации (выполнение)</t>
  </si>
  <si>
    <t>Подготовка конкурсн. Док-ии, передача ее для размещ. на ООС</t>
  </si>
  <si>
    <t>Заключение МК на выполнение работ, поставку товара, оказание услуг</t>
  </si>
  <si>
    <t xml:space="preserve">Выполнение работ </t>
  </si>
  <si>
    <t>Тех. Конроль  над производством работ</t>
  </si>
  <si>
    <t>Приемка выполненных работ</t>
  </si>
  <si>
    <t>Выполнение</t>
  </si>
  <si>
    <t>Факт</t>
  </si>
  <si>
    <t>план</t>
  </si>
  <si>
    <t>факт</t>
  </si>
  <si>
    <t xml:space="preserve">Заработная плата работников учреждения культуры </t>
  </si>
  <si>
    <t xml:space="preserve">Начисления на зарплату </t>
  </si>
  <si>
    <t>дог.04/02-16от 21.02.17</t>
  </si>
  <si>
    <t>исполнено</t>
  </si>
  <si>
    <t>не требуется</t>
  </si>
  <si>
    <t>принято</t>
  </si>
  <si>
    <t>дог 07/02-17 от 22.02.17</t>
  </si>
  <si>
    <t>дог.08/02-17 от 28.02.17</t>
  </si>
  <si>
    <t>выполнено</t>
  </si>
  <si>
    <t>дог.11/03-17 от 06.03.17</t>
  </si>
  <si>
    <t>пр</t>
  </si>
  <si>
    <t>дог050/17 от 01.03.17</t>
  </si>
  <si>
    <t>дог.049/17 от 28.02.17</t>
  </si>
  <si>
    <t>дог.02-17 ч от 16.01.17</t>
  </si>
  <si>
    <t>дог 01/02-17</t>
  </si>
  <si>
    <t>дог.01/02-17</t>
  </si>
  <si>
    <t>дог.12/03-17 от 21.03.17</t>
  </si>
  <si>
    <t>дог.03/02-17 от 21.02 17</t>
  </si>
  <si>
    <t>дог.125 от 27.03.17</t>
  </si>
  <si>
    <t>МК 94/12-16 от 22.02.17</t>
  </si>
  <si>
    <t>дог.02/02-17</t>
  </si>
  <si>
    <t>дог.06/02-17</t>
  </si>
  <si>
    <t>дог05/02-17</t>
  </si>
  <si>
    <t xml:space="preserve">исполнено </t>
  </si>
  <si>
    <t>дог.1/01-16;             дог 2/01-16</t>
  </si>
  <si>
    <t>дог 247000008072 РТК            дог24700008072 от 15.02.17</t>
  </si>
  <si>
    <t>исполняется</t>
  </si>
  <si>
    <t>дог13-17/тбо      публ.оферта от 16.01.2017</t>
  </si>
  <si>
    <t>Отчет о реализации муниципальной программы "Развитие и сохранение культуры, спорта и искусства на территории муниципального образования Колтушское сельское поселение Всеволожского муниципального района Ленинградской области в 2017 году»                                                                                                                                                              Отчетный период: 1 кв.2017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Ресурсное обеспечение программы : 55 034 037,00</t>
  </si>
  <si>
    <t>Исполнитель</t>
  </si>
  <si>
    <t xml:space="preserve">Гл.бухгалтер </t>
  </si>
  <si>
    <t>Кудрявцева С.Н.</t>
  </si>
  <si>
    <t>10 апреля 2017 год</t>
  </si>
  <si>
    <t>Приложение №4</t>
  </si>
  <si>
    <t>к постановлению от______ №___</t>
  </si>
  <si>
    <t>Муниципальная программа «Развитие и сохранение культуры, спорта и искусства на территории муниципального образования Колтушское сельское поселение Всеволожского района Ленинградской области в 2017 году»  утверждена Постановлением администрации МО Колтушское СП №496 от 14.11.2016 г.(с изменениями Постановлением администрации МО Колтушское СП от 13.02.2017 г. №40)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</si>
</sst>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8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sz val="5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5"/>
      <name val="Arial"/>
      <family val="2"/>
      <charset val="204"/>
    </font>
    <font>
      <sz val="5"/>
      <color indexed="8"/>
      <name val="Times New Roman"/>
      <family val="1"/>
      <charset val="204"/>
    </font>
    <font>
      <sz val="10"/>
      <name val="Arial Cyr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6" fillId="0" borderId="0"/>
  </cellStyleXfs>
  <cellXfs count="518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 applyBorder="1" applyAlignment="1"/>
    <xf numFmtId="0" fontId="0" fillId="0" borderId="0" xfId="0" applyFill="1" applyAlignment="1"/>
    <xf numFmtId="0" fontId="4" fillId="0" borderId="0" xfId="0" applyFont="1" applyFill="1" applyBorder="1"/>
    <xf numFmtId="0" fontId="18" fillId="0" borderId="0" xfId="0" applyFont="1" applyFill="1" applyBorder="1"/>
    <xf numFmtId="0" fontId="18" fillId="0" borderId="1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/>
    <xf numFmtId="49" fontId="2" fillId="0" borderId="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16" fillId="0" borderId="6" xfId="0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top" wrapText="1"/>
    </xf>
    <xf numFmtId="0" fontId="19" fillId="0" borderId="7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22" fillId="0" borderId="6" xfId="0" applyFont="1" applyFill="1" applyBorder="1" applyAlignment="1">
      <alignment vertical="top" wrapText="1"/>
    </xf>
    <xf numFmtId="0" fontId="21" fillId="0" borderId="7" xfId="0" applyFont="1" applyFill="1" applyBorder="1" applyAlignment="1">
      <alignment vertical="top" wrapText="1"/>
    </xf>
    <xf numFmtId="0" fontId="25" fillId="0" borderId="7" xfId="0" applyFont="1" applyFill="1" applyBorder="1" applyAlignment="1">
      <alignment vertical="top" wrapText="1"/>
    </xf>
    <xf numFmtId="0" fontId="22" fillId="0" borderId="8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center"/>
    </xf>
    <xf numFmtId="0" fontId="23" fillId="0" borderId="5" xfId="0" applyFont="1" applyFill="1" applyBorder="1" applyAlignment="1">
      <alignment vertical="top" wrapText="1"/>
    </xf>
    <xf numFmtId="4" fontId="17" fillId="0" borderId="5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/>
    <xf numFmtId="4" fontId="1" fillId="0" borderId="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/>
    <xf numFmtId="0" fontId="15" fillId="0" borderId="4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0" fontId="22" fillId="0" borderId="9" xfId="0" applyFont="1" applyFill="1" applyBorder="1" applyAlignment="1">
      <alignment vertical="top" wrapText="1"/>
    </xf>
    <xf numFmtId="0" fontId="15" fillId="0" borderId="9" xfId="0" applyFont="1" applyFill="1" applyBorder="1" applyAlignment="1">
      <alignment vertical="top"/>
    </xf>
    <xf numFmtId="0" fontId="21" fillId="0" borderId="9" xfId="0" applyFont="1" applyFill="1" applyBorder="1" applyAlignment="1">
      <alignment vertical="top"/>
    </xf>
    <xf numFmtId="0" fontId="15" fillId="0" borderId="7" xfId="0" applyFont="1" applyFill="1" applyBorder="1" applyAlignment="1">
      <alignment vertical="top"/>
    </xf>
    <xf numFmtId="0" fontId="21" fillId="0" borderId="7" xfId="0" applyFont="1" applyFill="1" applyBorder="1" applyAlignment="1">
      <alignment vertical="top"/>
    </xf>
    <xf numFmtId="0" fontId="0" fillId="0" borderId="13" xfId="0" applyFill="1" applyBorder="1"/>
    <xf numFmtId="0" fontId="0" fillId="0" borderId="9" xfId="0" applyFill="1" applyBorder="1"/>
    <xf numFmtId="49" fontId="1" fillId="0" borderId="8" xfId="0" applyNumberFormat="1" applyFont="1" applyFill="1" applyBorder="1" applyAlignment="1"/>
    <xf numFmtId="4" fontId="1" fillId="0" borderId="8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vertical="top"/>
    </xf>
    <xf numFmtId="0" fontId="22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vertical="center"/>
    </xf>
    <xf numFmtId="0" fontId="22" fillId="0" borderId="7" xfId="0" applyFont="1" applyFill="1" applyBorder="1" applyAlignment="1">
      <alignment vertical="top"/>
    </xf>
    <xf numFmtId="49" fontId="1" fillId="0" borderId="9" xfId="0" applyNumberFormat="1" applyFont="1" applyFill="1" applyBorder="1" applyAlignment="1">
      <alignment vertical="center"/>
    </xf>
    <xf numFmtId="0" fontId="22" fillId="0" borderId="9" xfId="0" applyFont="1" applyFill="1" applyBorder="1" applyAlignment="1">
      <alignment vertical="top"/>
    </xf>
    <xf numFmtId="0" fontId="22" fillId="0" borderId="6" xfId="0" applyFont="1" applyFill="1" applyBorder="1" applyAlignment="1">
      <alignment vertical="top"/>
    </xf>
    <xf numFmtId="49" fontId="1" fillId="0" borderId="7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top" wrapText="1"/>
    </xf>
    <xf numFmtId="4" fontId="8" fillId="0" borderId="9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/>
    <xf numFmtId="49" fontId="8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4" fontId="8" fillId="0" borderId="7" xfId="0" applyNumberFormat="1" applyFont="1" applyFill="1" applyBorder="1" applyAlignment="1">
      <alignment vertical="center"/>
    </xf>
    <xf numFmtId="4" fontId="30" fillId="0" borderId="7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vertical="center" wrapText="1"/>
    </xf>
    <xf numFmtId="4" fontId="8" fillId="0" borderId="7" xfId="0" applyNumberFormat="1" applyFont="1" applyFill="1" applyBorder="1" applyAlignment="1">
      <alignment vertical="center" wrapText="1"/>
    </xf>
    <xf numFmtId="4" fontId="8" fillId="0" borderId="7" xfId="0" applyNumberFormat="1" applyFont="1" applyFill="1" applyBorder="1" applyAlignment="1"/>
    <xf numFmtId="4" fontId="8" fillId="0" borderId="9" xfId="0" applyNumberFormat="1" applyFont="1" applyFill="1" applyBorder="1" applyAlignment="1"/>
    <xf numFmtId="4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vertical="center"/>
    </xf>
    <xf numFmtId="0" fontId="21" fillId="0" borderId="5" xfId="0" applyFont="1" applyFill="1" applyBorder="1" applyAlignment="1">
      <alignment vertical="top" wrapText="1"/>
    </xf>
    <xf numFmtId="0" fontId="21" fillId="0" borderId="8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center"/>
    </xf>
    <xf numFmtId="0" fontId="16" fillId="0" borderId="7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/>
    </xf>
    <xf numFmtId="0" fontId="1" fillId="0" borderId="8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top" wrapText="1"/>
    </xf>
    <xf numFmtId="0" fontId="3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wrapText="1"/>
    </xf>
    <xf numFmtId="4" fontId="21" fillId="0" borderId="20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4" fontId="21" fillId="0" borderId="22" xfId="0" applyNumberFormat="1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/>
    <xf numFmtId="4" fontId="21" fillId="0" borderId="13" xfId="0" applyNumberFormat="1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4" fillId="0" borderId="20" xfId="0" applyFont="1" applyFill="1" applyBorder="1" applyAlignment="1"/>
    <xf numFmtId="0" fontId="21" fillId="0" borderId="21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wrapText="1"/>
    </xf>
    <xf numFmtId="0" fontId="21" fillId="0" borderId="13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wrapText="1"/>
    </xf>
    <xf numFmtId="0" fontId="22" fillId="0" borderId="23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vertical="top"/>
    </xf>
    <xf numFmtId="0" fontId="15" fillId="0" borderId="26" xfId="0" applyFont="1" applyFill="1" applyBorder="1" applyAlignment="1">
      <alignment vertical="top"/>
    </xf>
    <xf numFmtId="0" fontId="22" fillId="0" borderId="16" xfId="0" applyFont="1" applyFill="1" applyBorder="1" applyAlignment="1">
      <alignment vertical="top"/>
    </xf>
    <xf numFmtId="0" fontId="21" fillId="0" borderId="15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vertical="top"/>
    </xf>
    <xf numFmtId="0" fontId="22" fillId="0" borderId="8" xfId="0" applyFont="1" applyFill="1" applyBorder="1" applyAlignment="1">
      <alignment vertical="top"/>
    </xf>
    <xf numFmtId="49" fontId="2" fillId="0" borderId="27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top"/>
    </xf>
    <xf numFmtId="49" fontId="1" fillId="0" borderId="29" xfId="0" applyNumberFormat="1" applyFont="1" applyFill="1" applyBorder="1" applyAlignment="1">
      <alignment vertical="center"/>
    </xf>
    <xf numFmtId="0" fontId="24" fillId="0" borderId="4" xfId="0" applyFont="1" applyFill="1" applyBorder="1" applyAlignment="1">
      <alignment vertical="top"/>
    </xf>
    <xf numFmtId="0" fontId="22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/>
    </xf>
    <xf numFmtId="4" fontId="2" fillId="0" borderId="11" xfId="0" applyNumberFormat="1" applyFont="1" applyFill="1" applyBorder="1" applyAlignment="1">
      <alignment vertical="center"/>
    </xf>
    <xf numFmtId="49" fontId="2" fillId="0" borderId="33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vertical="top" wrapText="1"/>
    </xf>
    <xf numFmtId="0" fontId="22" fillId="0" borderId="34" xfId="0" applyFont="1" applyFill="1" applyBorder="1" applyAlignment="1">
      <alignment vertical="top" wrapText="1"/>
    </xf>
    <xf numFmtId="0" fontId="21" fillId="0" borderId="35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4" fontId="2" fillId="0" borderId="32" xfId="0" applyNumberFormat="1" applyFont="1" applyFill="1" applyBorder="1" applyAlignment="1">
      <alignment vertical="center"/>
    </xf>
    <xf numFmtId="4" fontId="28" fillId="0" borderId="13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right" vertical="center" wrapText="1"/>
    </xf>
    <xf numFmtId="4" fontId="28" fillId="0" borderId="34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vertical="center"/>
    </xf>
    <xf numFmtId="0" fontId="22" fillId="0" borderId="5" xfId="0" applyFont="1" applyFill="1" applyBorder="1" applyAlignment="1">
      <alignment vertical="center" wrapText="1"/>
    </xf>
    <xf numFmtId="0" fontId="22" fillId="0" borderId="5" xfId="0" applyNumberFormat="1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9" fontId="22" fillId="0" borderId="4" xfId="0" applyNumberFormat="1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8" fillId="0" borderId="20" xfId="0" applyFont="1" applyFill="1" applyBorder="1" applyAlignment="1"/>
    <xf numFmtId="0" fontId="22" fillId="0" borderId="4" xfId="0" applyNumberFormat="1" applyFont="1" applyFill="1" applyBorder="1" applyAlignment="1">
      <alignment vertical="center" wrapText="1"/>
    </xf>
    <xf numFmtId="4" fontId="9" fillId="0" borderId="9" xfId="0" applyNumberFormat="1" applyFont="1" applyFill="1" applyBorder="1" applyAlignment="1">
      <alignment vertical="center"/>
    </xf>
    <xf numFmtId="0" fontId="21" fillId="0" borderId="9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4" fontId="21" fillId="0" borderId="7" xfId="0" applyNumberFormat="1" applyFont="1" applyFill="1" applyBorder="1" applyAlignment="1">
      <alignment vertical="center" wrapText="1"/>
    </xf>
    <xf numFmtId="4" fontId="27" fillId="0" borderId="7" xfId="0" applyNumberFormat="1" applyFont="1" applyFill="1" applyBorder="1" applyAlignment="1">
      <alignment vertical="center"/>
    </xf>
    <xf numFmtId="4" fontId="27" fillId="0" borderId="9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" fontId="28" fillId="0" borderId="9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4" fontId="28" fillId="0" borderId="9" xfId="0" applyNumberFormat="1" applyFont="1" applyFill="1" applyBorder="1" applyAlignment="1">
      <alignment vertical="center"/>
    </xf>
    <xf numFmtId="4" fontId="28" fillId="0" borderId="7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vertical="center" wrapText="1"/>
    </xf>
    <xf numFmtId="4" fontId="28" fillId="0" borderId="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vertical="center"/>
    </xf>
    <xf numFmtId="4" fontId="28" fillId="0" borderId="7" xfId="0" applyNumberFormat="1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vertical="center"/>
    </xf>
    <xf numFmtId="4" fontId="14" fillId="0" borderId="7" xfId="0" applyNumberFormat="1" applyFont="1" applyFill="1" applyBorder="1" applyAlignment="1">
      <alignment vertical="center"/>
    </xf>
    <xf numFmtId="0" fontId="24" fillId="0" borderId="4" xfId="0" applyFont="1" applyFill="1" applyBorder="1" applyAlignment="1"/>
    <xf numFmtId="4" fontId="21" fillId="0" borderId="9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6" fillId="0" borderId="36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29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top" wrapText="1"/>
    </xf>
    <xf numFmtId="0" fontId="24" fillId="0" borderId="7" xfId="0" applyFont="1" applyFill="1" applyBorder="1" applyAlignment="1"/>
    <xf numFmtId="0" fontId="2" fillId="0" borderId="9" xfId="0" applyFont="1" applyFill="1" applyBorder="1" applyAlignment="1">
      <alignment vertical="center" wrapText="1"/>
    </xf>
    <xf numFmtId="4" fontId="16" fillId="0" borderId="9" xfId="0" applyNumberFormat="1" applyFont="1" applyFill="1" applyBorder="1" applyAlignment="1">
      <alignment vertical="center"/>
    </xf>
    <xf numFmtId="4" fontId="15" fillId="0" borderId="9" xfId="0" applyNumberFormat="1" applyFont="1" applyFill="1" applyBorder="1" applyAlignment="1">
      <alignment vertical="center"/>
    </xf>
    <xf numFmtId="9" fontId="21" fillId="0" borderId="9" xfId="0" applyNumberFormat="1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4" fontId="16" fillId="0" borderId="37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vertical="center" wrapText="1"/>
    </xf>
    <xf numFmtId="4" fontId="28" fillId="0" borderId="8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vertical="center"/>
    </xf>
    <xf numFmtId="4" fontId="28" fillId="0" borderId="6" xfId="0" applyNumberFormat="1" applyFont="1" applyFill="1" applyBorder="1" applyAlignment="1">
      <alignment vertical="center"/>
    </xf>
    <xf numFmtId="4" fontId="15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vertical="center" wrapText="1"/>
    </xf>
    <xf numFmtId="4" fontId="28" fillId="0" borderId="8" xfId="0" applyNumberFormat="1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wrapText="1"/>
    </xf>
    <xf numFmtId="0" fontId="21" fillId="0" borderId="7" xfId="0" applyFont="1" applyFill="1" applyBorder="1" applyAlignment="1">
      <alignment wrapText="1"/>
    </xf>
    <xf numFmtId="0" fontId="21" fillId="0" borderId="13" xfId="0" applyFont="1" applyFill="1" applyBorder="1" applyAlignment="1"/>
    <xf numFmtId="0" fontId="21" fillId="0" borderId="9" xfId="0" applyFont="1" applyFill="1" applyBorder="1" applyAlignment="1"/>
    <xf numFmtId="0" fontId="8" fillId="0" borderId="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" fontId="27" fillId="0" borderId="7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4" fontId="28" fillId="0" borderId="38" xfId="0" applyNumberFormat="1" applyFont="1" applyFill="1" applyBorder="1" applyAlignment="1">
      <alignment vertical="center" wrapText="1"/>
    </xf>
    <xf numFmtId="4" fontId="28" fillId="0" borderId="39" xfId="0" applyNumberFormat="1" applyFont="1" applyFill="1" applyBorder="1" applyAlignment="1">
      <alignment vertical="center"/>
    </xf>
    <xf numFmtId="4" fontId="28" fillId="0" borderId="38" xfId="0" applyNumberFormat="1" applyFont="1" applyFill="1" applyBorder="1" applyAlignment="1">
      <alignment vertical="center"/>
    </xf>
    <xf numFmtId="4" fontId="28" fillId="0" borderId="40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" fontId="28" fillId="0" borderId="41" xfId="0" applyNumberFormat="1" applyFont="1" applyFill="1" applyBorder="1" applyAlignment="1">
      <alignment vertical="center"/>
    </xf>
    <xf numFmtId="4" fontId="16" fillId="0" borderId="7" xfId="0" applyNumberFormat="1" applyFont="1" applyFill="1" applyBorder="1" applyAlignment="1">
      <alignment vertical="center"/>
    </xf>
    <xf numFmtId="4" fontId="28" fillId="0" borderId="11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" fontId="1" fillId="0" borderId="42" xfId="0" applyNumberFormat="1" applyFont="1" applyFill="1" applyBorder="1" applyAlignment="1">
      <alignment vertical="center"/>
    </xf>
    <xf numFmtId="0" fontId="0" fillId="0" borderId="44" xfId="0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9" fillId="0" borderId="44" xfId="0" applyFont="1" applyFill="1" applyBorder="1" applyAlignment="1">
      <alignment wrapText="1"/>
    </xf>
    <xf numFmtId="4" fontId="14" fillId="0" borderId="9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left" vertical="center" wrapText="1"/>
    </xf>
    <xf numFmtId="4" fontId="28" fillId="0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top" wrapText="1"/>
    </xf>
    <xf numFmtId="0" fontId="21" fillId="0" borderId="25" xfId="0" applyFon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center" wrapText="1"/>
    </xf>
    <xf numFmtId="4" fontId="7" fillId="0" borderId="39" xfId="0" applyNumberFormat="1" applyFont="1" applyFill="1" applyBorder="1" applyAlignment="1">
      <alignment vertical="center"/>
    </xf>
    <xf numFmtId="0" fontId="1" fillId="0" borderId="48" xfId="0" applyFont="1" applyFill="1" applyBorder="1" applyAlignment="1"/>
    <xf numFmtId="49" fontId="8" fillId="0" borderId="26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vertical="top"/>
    </xf>
    <xf numFmtId="0" fontId="16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4" fontId="16" fillId="0" borderId="49" xfId="0" applyNumberFormat="1" applyFont="1" applyFill="1" applyBorder="1" applyAlignment="1">
      <alignment vertical="center"/>
    </xf>
    <xf numFmtId="4" fontId="16" fillId="0" borderId="5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49" fontId="1" fillId="0" borderId="25" xfId="0" applyNumberFormat="1" applyFont="1" applyFill="1" applyBorder="1" applyAlignment="1"/>
    <xf numFmtId="49" fontId="2" fillId="0" borderId="26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top"/>
    </xf>
    <xf numFmtId="0" fontId="22" fillId="0" borderId="24" xfId="0" applyFont="1" applyFill="1" applyBorder="1" applyAlignment="1">
      <alignment wrapText="1"/>
    </xf>
    <xf numFmtId="0" fontId="22" fillId="0" borderId="8" xfId="0" applyFont="1" applyFill="1" applyBorder="1" applyAlignment="1">
      <alignment wrapText="1"/>
    </xf>
    <xf numFmtId="4" fontId="1" fillId="0" borderId="8" xfId="0" applyNumberFormat="1" applyFont="1" applyFill="1" applyBorder="1" applyAlignment="1"/>
    <xf numFmtId="0" fontId="15" fillId="0" borderId="15" xfId="0" applyFont="1" applyFill="1" applyBorder="1" applyAlignment="1">
      <alignment vertical="top"/>
    </xf>
    <xf numFmtId="49" fontId="1" fillId="0" borderId="16" xfId="0" applyNumberFormat="1" applyFont="1" applyFill="1" applyBorder="1" applyAlignment="1"/>
    <xf numFmtId="49" fontId="2" fillId="0" borderId="26" xfId="0" applyNumberFormat="1" applyFont="1" applyFill="1" applyBorder="1" applyAlignment="1"/>
    <xf numFmtId="4" fontId="28" fillId="0" borderId="40" xfId="0" applyNumberFormat="1" applyFont="1" applyFill="1" applyBorder="1" applyAlignment="1">
      <alignment vertical="center" wrapText="1"/>
    </xf>
    <xf numFmtId="4" fontId="28" fillId="0" borderId="39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/>
    <xf numFmtId="4" fontId="27" fillId="0" borderId="39" xfId="0" applyNumberFormat="1" applyFont="1" applyFill="1" applyBorder="1" applyAlignment="1">
      <alignment vertical="center"/>
    </xf>
    <xf numFmtId="0" fontId="24" fillId="0" borderId="24" xfId="0" applyFont="1" applyFill="1" applyBorder="1" applyAlignment="1"/>
    <xf numFmtId="0" fontId="24" fillId="0" borderId="8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wrapText="1"/>
    </xf>
    <xf numFmtId="0" fontId="2" fillId="0" borderId="2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/>
    <xf numFmtId="49" fontId="13" fillId="0" borderId="1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vertical="top" wrapText="1"/>
    </xf>
    <xf numFmtId="0" fontId="21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wrapText="1"/>
    </xf>
    <xf numFmtId="4" fontId="1" fillId="0" borderId="6" xfId="0" applyNumberFormat="1" applyFont="1" applyFill="1" applyBorder="1" applyAlignment="1">
      <alignment vertical="center"/>
    </xf>
    <xf numFmtId="4" fontId="15" fillId="0" borderId="41" xfId="0" applyNumberFormat="1" applyFont="1" applyFill="1" applyBorder="1" applyAlignment="1">
      <alignment vertical="center" wrapText="1"/>
    </xf>
    <xf numFmtId="4" fontId="27" fillId="0" borderId="39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top" wrapText="1"/>
    </xf>
    <xf numFmtId="4" fontId="8" fillId="0" borderId="5" xfId="0" applyNumberFormat="1" applyFont="1" applyFill="1" applyBorder="1" applyAlignment="1">
      <alignment vertical="center"/>
    </xf>
    <xf numFmtId="4" fontId="9" fillId="0" borderId="40" xfId="0" applyNumberFormat="1" applyFont="1" applyFill="1" applyBorder="1" applyAlignment="1">
      <alignment vertical="center"/>
    </xf>
    <xf numFmtId="4" fontId="7" fillId="0" borderId="4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/>
    <xf numFmtId="4" fontId="8" fillId="0" borderId="8" xfId="0" applyNumberFormat="1" applyFont="1" applyFill="1" applyBorder="1" applyAlignment="1">
      <alignment vertical="center" wrapText="1"/>
    </xf>
    <xf numFmtId="4" fontId="6" fillId="0" borderId="4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" fontId="6" fillId="0" borderId="53" xfId="0" applyNumberFormat="1" applyFont="1" applyFill="1" applyBorder="1" applyAlignment="1">
      <alignment vertical="center"/>
    </xf>
    <xf numFmtId="4" fontId="16" fillId="0" borderId="39" xfId="0" applyNumberFormat="1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/>
    </xf>
    <xf numFmtId="0" fontId="0" fillId="0" borderId="54" xfId="0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top" wrapText="1"/>
    </xf>
    <xf numFmtId="4" fontId="9" fillId="0" borderId="11" xfId="0" applyNumberFormat="1" applyFont="1" applyFill="1" applyBorder="1" applyAlignment="1">
      <alignment vertical="center"/>
    </xf>
    <xf numFmtId="4" fontId="9" fillId="0" borderId="39" xfId="0" applyNumberFormat="1" applyFont="1" applyFill="1" applyBorder="1" applyAlignment="1">
      <alignment vertical="center"/>
    </xf>
    <xf numFmtId="0" fontId="15" fillId="0" borderId="34" xfId="0" applyFont="1" applyFill="1" applyBorder="1" applyAlignment="1">
      <alignment vertical="top" wrapText="1"/>
    </xf>
    <xf numFmtId="0" fontId="21" fillId="0" borderId="34" xfId="0" applyFont="1" applyFill="1" applyBorder="1" applyAlignment="1">
      <alignment vertical="top" wrapText="1"/>
    </xf>
    <xf numFmtId="0" fontId="8" fillId="0" borderId="34" xfId="0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vertical="center" wrapText="1"/>
    </xf>
    <xf numFmtId="4" fontId="8" fillId="0" borderId="34" xfId="0" applyNumberFormat="1" applyFont="1" applyFill="1" applyBorder="1" applyAlignment="1">
      <alignment vertical="center"/>
    </xf>
    <xf numFmtId="4" fontId="27" fillId="0" borderId="50" xfId="0" applyNumberFormat="1" applyFont="1" applyFill="1" applyBorder="1" applyAlignment="1">
      <alignment vertical="center"/>
    </xf>
    <xf numFmtId="0" fontId="1" fillId="0" borderId="55" xfId="0" applyFont="1" applyFill="1" applyBorder="1" applyAlignment="1"/>
    <xf numFmtId="4" fontId="28" fillId="0" borderId="50" xfId="0" applyNumberFormat="1" applyFont="1" applyFill="1" applyBorder="1" applyAlignment="1">
      <alignment vertical="center"/>
    </xf>
    <xf numFmtId="4" fontId="21" fillId="0" borderId="19" xfId="0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 wrapText="1"/>
    </xf>
    <xf numFmtId="4" fontId="27" fillId="0" borderId="40" xfId="0" applyNumberFormat="1" applyFont="1" applyFill="1" applyBorder="1" applyAlignment="1">
      <alignment vertical="center"/>
    </xf>
    <xf numFmtId="0" fontId="17" fillId="0" borderId="14" xfId="0" applyFont="1" applyFill="1" applyBorder="1" applyAlignment="1"/>
    <xf numFmtId="0" fontId="20" fillId="0" borderId="8" xfId="0" applyFont="1" applyFill="1" applyBorder="1" applyAlignment="1">
      <alignment vertical="top" wrapText="1"/>
    </xf>
    <xf numFmtId="49" fontId="30" fillId="0" borderId="1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28" fillId="0" borderId="11" xfId="0" applyNumberFormat="1" applyFont="1" applyFill="1" applyBorder="1" applyAlignment="1">
      <alignment vertical="center" wrapText="1"/>
    </xf>
    <xf numFmtId="4" fontId="28" fillId="0" borderId="4" xfId="0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/>
    <xf numFmtId="0" fontId="1" fillId="0" borderId="11" xfId="0" applyFont="1" applyFill="1" applyBorder="1" applyAlignment="1"/>
    <xf numFmtId="4" fontId="28" fillId="0" borderId="45" xfId="0" applyNumberFormat="1" applyFont="1" applyFill="1" applyBorder="1" applyAlignment="1">
      <alignment vertical="center" wrapText="1"/>
    </xf>
    <xf numFmtId="4" fontId="28" fillId="0" borderId="47" xfId="0" applyNumberFormat="1" applyFont="1" applyFill="1" applyBorder="1" applyAlignment="1">
      <alignment vertical="center" wrapText="1"/>
    </xf>
    <xf numFmtId="4" fontId="28" fillId="0" borderId="5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top" wrapText="1"/>
    </xf>
    <xf numFmtId="0" fontId="1" fillId="0" borderId="14" xfId="0" applyFont="1" applyFill="1" applyBorder="1" applyAlignment="1"/>
    <xf numFmtId="0" fontId="1" fillId="0" borderId="46" xfId="0" applyFont="1" applyFill="1" applyBorder="1" applyAlignment="1"/>
    <xf numFmtId="49" fontId="15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/>
    <xf numFmtId="0" fontId="15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/>
    </xf>
    <xf numFmtId="0" fontId="31" fillId="0" borderId="13" xfId="0" applyFont="1" applyFill="1" applyBorder="1" applyAlignment="1">
      <alignment horizontal="center" vertical="center"/>
    </xf>
    <xf numFmtId="0" fontId="18" fillId="0" borderId="0" xfId="0" applyFont="1" applyFill="1"/>
    <xf numFmtId="4" fontId="0" fillId="0" borderId="0" xfId="0" applyNumberFormat="1" applyFill="1" applyBorder="1"/>
    <xf numFmtId="0" fontId="24" fillId="0" borderId="0" xfId="0" applyFont="1" applyFill="1" applyBorder="1" applyAlignment="1">
      <alignment horizontal="center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/>
    <xf numFmtId="0" fontId="1" fillId="0" borderId="46" xfId="0" applyFont="1" applyFill="1" applyBorder="1" applyAlignment="1"/>
    <xf numFmtId="0" fontId="16" fillId="0" borderId="5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2" fillId="0" borderId="5" xfId="0" applyFont="1" applyFill="1" applyBorder="1" applyAlignment="1">
      <alignment vertical="top" wrapText="1"/>
    </xf>
    <xf numFmtId="0" fontId="22" fillId="0" borderId="4" xfId="0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/>
    </xf>
    <xf numFmtId="49" fontId="2" fillId="0" borderId="4" xfId="0" applyNumberFormat="1" applyFont="1" applyFill="1" applyBorder="1" applyAlignment="1">
      <alignment vertical="top"/>
    </xf>
    <xf numFmtId="0" fontId="15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/>
    <xf numFmtId="0" fontId="1" fillId="0" borderId="4" xfId="0" applyFont="1" applyFill="1" applyBorder="1" applyAlignment="1"/>
    <xf numFmtId="0" fontId="22" fillId="0" borderId="18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4" fontId="28" fillId="0" borderId="5" xfId="0" applyNumberFormat="1" applyFont="1" applyFill="1" applyBorder="1" applyAlignment="1">
      <alignment vertical="center" wrapText="1"/>
    </xf>
    <xf numFmtId="4" fontId="28" fillId="0" borderId="4" xfId="0" applyNumberFormat="1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vertical="top"/>
    </xf>
    <xf numFmtId="49" fontId="2" fillId="0" borderId="52" xfId="0" applyNumberFormat="1" applyFont="1" applyFill="1" applyBorder="1" applyAlignment="1">
      <alignment vertical="top"/>
    </xf>
    <xf numFmtId="49" fontId="2" fillId="0" borderId="46" xfId="0" applyNumberFormat="1" applyFont="1" applyFill="1" applyBorder="1" applyAlignment="1">
      <alignment vertical="top"/>
    </xf>
    <xf numFmtId="4" fontId="28" fillId="0" borderId="11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/>
    <xf numFmtId="4" fontId="0" fillId="0" borderId="5" xfId="0" applyNumberFormat="1" applyFont="1" applyFill="1" applyBorder="1" applyAlignment="1"/>
    <xf numFmtId="4" fontId="0" fillId="0" borderId="11" xfId="0" applyNumberFormat="1" applyFont="1" applyFill="1" applyBorder="1" applyAlignment="1"/>
    <xf numFmtId="4" fontId="28" fillId="0" borderId="45" xfId="0" applyNumberFormat="1" applyFont="1" applyFill="1" applyBorder="1" applyAlignment="1">
      <alignment vertical="center" wrapText="1"/>
    </xf>
    <xf numFmtId="4" fontId="28" fillId="0" borderId="47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vertical="center"/>
    </xf>
    <xf numFmtId="0" fontId="5" fillId="0" borderId="23" xfId="0" applyFont="1" applyFill="1" applyBorder="1" applyAlignment="1"/>
    <xf numFmtId="49" fontId="2" fillId="0" borderId="17" xfId="0" applyNumberFormat="1" applyFont="1" applyFill="1" applyBorder="1" applyAlignment="1">
      <alignment vertical="top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vertical="center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U545"/>
  <sheetViews>
    <sheetView tabSelected="1" workbookViewId="0"/>
  </sheetViews>
  <sheetFormatPr defaultRowHeight="12.75" x14ac:dyDescent="0.2"/>
  <cols>
    <col min="1" max="1" width="9.140625" style="4"/>
    <col min="2" max="2" width="5" style="5" customWidth="1"/>
    <col min="3" max="3" width="32.7109375" style="25" customWidth="1"/>
    <col min="4" max="4" width="13.7109375" style="30" customWidth="1"/>
    <col min="5" max="5" width="14.42578125" style="4" customWidth="1"/>
    <col min="6" max="6" width="13.85546875" style="5" customWidth="1"/>
    <col min="7" max="7" width="12.28515625" style="5" customWidth="1"/>
    <col min="8" max="8" width="12.140625" style="5" customWidth="1"/>
    <col min="9" max="9" width="8" style="329" customWidth="1"/>
    <col min="10" max="11" width="8.42578125" style="453" hidden="1" customWidth="1"/>
    <col min="12" max="12" width="7.28515625" style="453" hidden="1" customWidth="1"/>
    <col min="13" max="13" width="0.140625" style="453" hidden="1" customWidth="1"/>
    <col min="14" max="14" width="19.140625" style="31" customWidth="1"/>
    <col min="15" max="15" width="15.5703125" style="129" customWidth="1"/>
    <col min="16" max="16" width="17.7109375" style="4" hidden="1" customWidth="1"/>
    <col min="17" max="94" width="9.140625" style="4"/>
    <col min="95" max="104" width="8.85546875" style="1" customWidth="1"/>
    <col min="105" max="16384" width="9.140625" style="4"/>
  </cols>
  <sheetData>
    <row r="1" spans="2:255" s="444" customFormat="1" ht="18.75" x14ac:dyDescent="0.2">
      <c r="B1" s="131"/>
      <c r="C1" s="445"/>
      <c r="D1" s="446"/>
      <c r="E1" s="130"/>
      <c r="F1" s="131"/>
      <c r="G1" s="131"/>
      <c r="H1" s="131"/>
      <c r="I1" s="132"/>
      <c r="J1" s="504" t="s">
        <v>636</v>
      </c>
      <c r="K1" s="504"/>
      <c r="L1" s="504"/>
      <c r="M1" s="504"/>
      <c r="N1" s="504"/>
      <c r="O1" s="504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</row>
    <row r="2" spans="2:255" s="444" customFormat="1" ht="18.75" x14ac:dyDescent="0.25">
      <c r="B2" s="131"/>
      <c r="C2" s="447"/>
      <c r="D2" s="448"/>
      <c r="E2" s="133"/>
      <c r="F2" s="133"/>
      <c r="G2" s="133"/>
      <c r="H2" s="133"/>
      <c r="I2" s="132"/>
      <c r="J2" s="449"/>
      <c r="K2" s="449"/>
      <c r="L2" s="449"/>
      <c r="M2" s="449"/>
      <c r="N2" s="505" t="s">
        <v>637</v>
      </c>
      <c r="O2" s="505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</row>
    <row r="3" spans="2:255" ht="54.75" customHeight="1" x14ac:dyDescent="0.2">
      <c r="B3" s="459" t="s">
        <v>631</v>
      </c>
      <c r="C3" s="459"/>
      <c r="D3" s="459"/>
      <c r="E3" s="459"/>
      <c r="F3" s="459"/>
      <c r="G3" s="459"/>
      <c r="H3" s="459"/>
      <c r="I3" s="460"/>
      <c r="J3" s="459"/>
      <c r="K3" s="459"/>
      <c r="L3" s="459"/>
      <c r="M3" s="459"/>
      <c r="N3" s="459"/>
    </row>
    <row r="4" spans="2:255" ht="30.75" customHeight="1" x14ac:dyDescent="0.2">
      <c r="B4" s="96"/>
      <c r="C4" s="506" t="s">
        <v>638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</row>
    <row r="5" spans="2:255" ht="30.75" customHeight="1" x14ac:dyDescent="0.2">
      <c r="B5" s="96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2:255" ht="69" customHeight="1" x14ac:dyDescent="0.2">
      <c r="B6" s="462" t="s">
        <v>18</v>
      </c>
      <c r="C6" s="464" t="s">
        <v>39</v>
      </c>
      <c r="D6" s="456" t="s">
        <v>593</v>
      </c>
      <c r="E6" s="457"/>
      <c r="F6" s="457"/>
      <c r="G6" s="457"/>
      <c r="H6" s="458"/>
      <c r="I6" s="461" t="s">
        <v>599</v>
      </c>
      <c r="J6" s="461"/>
      <c r="K6" s="461"/>
      <c r="L6" s="461"/>
      <c r="M6" s="461"/>
      <c r="N6" s="461"/>
      <c r="O6" s="461"/>
    </row>
    <row r="7" spans="2:255" ht="72.75" customHeight="1" x14ac:dyDescent="0.2">
      <c r="B7" s="463"/>
      <c r="C7" s="465"/>
      <c r="D7" s="97" t="s">
        <v>594</v>
      </c>
      <c r="E7" s="98" t="s">
        <v>595</v>
      </c>
      <c r="F7" s="98" t="s">
        <v>596</v>
      </c>
      <c r="G7" s="98" t="s">
        <v>597</v>
      </c>
      <c r="H7" s="98" t="s">
        <v>598</v>
      </c>
      <c r="I7" s="98" t="s">
        <v>19</v>
      </c>
      <c r="J7" s="450" t="s">
        <v>600</v>
      </c>
      <c r="K7" s="98"/>
      <c r="L7" s="99"/>
      <c r="M7" s="99"/>
      <c r="N7" s="127" t="s">
        <v>601</v>
      </c>
      <c r="O7" s="128" t="s">
        <v>602</v>
      </c>
    </row>
    <row r="8" spans="2:255" ht="48.75" thickBot="1" x14ac:dyDescent="0.25">
      <c r="B8" s="167"/>
      <c r="C8" s="157" t="s">
        <v>38</v>
      </c>
      <c r="D8" s="158"/>
      <c r="E8" s="168"/>
      <c r="F8" s="169"/>
      <c r="G8" s="161"/>
      <c r="H8" s="169"/>
      <c r="I8" s="170"/>
      <c r="J8" s="171"/>
      <c r="K8" s="172"/>
      <c r="L8" s="172"/>
      <c r="M8" s="172"/>
      <c r="N8" s="173"/>
      <c r="O8" s="174"/>
    </row>
    <row r="9" spans="2:255" s="200" customFormat="1" ht="13.15" customHeight="1" x14ac:dyDescent="0.2">
      <c r="B9" s="428">
        <v>1</v>
      </c>
      <c r="C9" s="415" t="s">
        <v>372</v>
      </c>
      <c r="D9" s="414"/>
      <c r="E9" s="175"/>
      <c r="F9" s="412"/>
      <c r="G9" s="434"/>
      <c r="H9" s="412"/>
      <c r="I9" s="176"/>
      <c r="J9" s="419"/>
      <c r="K9" s="151"/>
      <c r="L9" s="151"/>
      <c r="M9" s="151"/>
      <c r="N9" s="177">
        <f>SUM(N10:N14)</f>
        <v>170500</v>
      </c>
      <c r="O9" s="43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2:255" s="1" customFormat="1" ht="22.5" x14ac:dyDescent="0.2">
      <c r="B10" s="34" t="s">
        <v>41</v>
      </c>
      <c r="C10" s="35" t="s">
        <v>42</v>
      </c>
      <c r="D10" s="36" t="s">
        <v>43</v>
      </c>
      <c r="E10" s="99"/>
      <c r="F10" s="160"/>
      <c r="G10" s="161"/>
      <c r="H10" s="161"/>
      <c r="I10" s="162">
        <v>290</v>
      </c>
      <c r="J10" s="100" t="s">
        <v>44</v>
      </c>
      <c r="K10" s="178"/>
      <c r="L10" s="178"/>
      <c r="M10" s="178"/>
      <c r="N10" s="72">
        <f>4000+18000</f>
        <v>22000</v>
      </c>
      <c r="O10" s="179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2:255" s="6" customFormat="1" ht="30" x14ac:dyDescent="0.2">
      <c r="B11" s="34" t="s">
        <v>45</v>
      </c>
      <c r="C11" s="35" t="s">
        <v>46</v>
      </c>
      <c r="D11" s="36" t="s">
        <v>43</v>
      </c>
      <c r="E11" s="99"/>
      <c r="F11" s="160"/>
      <c r="G11" s="161"/>
      <c r="H11" s="161"/>
      <c r="I11" s="162">
        <v>340</v>
      </c>
      <c r="J11" s="100" t="s">
        <v>47</v>
      </c>
      <c r="K11" s="178"/>
      <c r="L11" s="178"/>
      <c r="M11" s="178"/>
      <c r="N11" s="72">
        <v>2500</v>
      </c>
      <c r="O11" s="179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2:255" s="1" customFormat="1" x14ac:dyDescent="0.2">
      <c r="B12" s="51" t="s">
        <v>48</v>
      </c>
      <c r="C12" s="35" t="s">
        <v>49</v>
      </c>
      <c r="D12" s="36" t="s">
        <v>43</v>
      </c>
      <c r="E12" s="99"/>
      <c r="F12" s="160"/>
      <c r="G12" s="161"/>
      <c r="H12" s="161"/>
      <c r="I12" s="162">
        <v>222</v>
      </c>
      <c r="J12" s="100" t="s">
        <v>50</v>
      </c>
      <c r="K12" s="178"/>
      <c r="L12" s="178"/>
      <c r="M12" s="178"/>
      <c r="N12" s="72">
        <v>16000</v>
      </c>
      <c r="O12" s="17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2:255" s="1" customFormat="1" ht="30" x14ac:dyDescent="0.2">
      <c r="B13" s="37" t="s">
        <v>51</v>
      </c>
      <c r="C13" s="38" t="s">
        <v>52</v>
      </c>
      <c r="D13" s="39" t="s">
        <v>43</v>
      </c>
      <c r="E13" s="99"/>
      <c r="F13" s="180"/>
      <c r="G13" s="181"/>
      <c r="H13" s="181"/>
      <c r="I13" s="182">
        <v>340</v>
      </c>
      <c r="J13" s="101" t="s">
        <v>53</v>
      </c>
      <c r="K13" s="183"/>
      <c r="L13" s="183"/>
      <c r="M13" s="183"/>
      <c r="N13" s="80">
        <f>100000</f>
        <v>100000</v>
      </c>
      <c r="O13" s="18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2:255" s="1" customFormat="1" ht="24.75" thickBot="1" x14ac:dyDescent="0.25">
      <c r="B14" s="75" t="s">
        <v>528</v>
      </c>
      <c r="C14" s="38" t="s">
        <v>576</v>
      </c>
      <c r="D14" s="39" t="s">
        <v>33</v>
      </c>
      <c r="E14" s="223"/>
      <c r="F14" s="180"/>
      <c r="G14" s="181"/>
      <c r="H14" s="181"/>
      <c r="I14" s="182">
        <v>226</v>
      </c>
      <c r="J14" s="101" t="s">
        <v>577</v>
      </c>
      <c r="K14" s="183"/>
      <c r="L14" s="183"/>
      <c r="M14" s="183"/>
      <c r="N14" s="80">
        <v>30000</v>
      </c>
      <c r="O14" s="18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2:255" x14ac:dyDescent="0.2">
      <c r="B15" s="468" t="s">
        <v>54</v>
      </c>
      <c r="C15" s="470" t="s">
        <v>373</v>
      </c>
      <c r="D15" s="472"/>
      <c r="E15" s="283"/>
      <c r="F15" s="466"/>
      <c r="G15" s="479"/>
      <c r="H15" s="466"/>
      <c r="I15" s="474"/>
      <c r="J15" s="454"/>
      <c r="K15" s="190"/>
      <c r="L15" s="191"/>
      <c r="M15" s="191"/>
      <c r="N15" s="489">
        <f>N17</f>
        <v>500</v>
      </c>
      <c r="O15" s="501"/>
    </row>
    <row r="16" spans="2:255" s="1" customFormat="1" x14ac:dyDescent="0.2">
      <c r="B16" s="469"/>
      <c r="C16" s="471"/>
      <c r="D16" s="473"/>
      <c r="E16" s="99"/>
      <c r="F16" s="467"/>
      <c r="G16" s="478"/>
      <c r="H16" s="467"/>
      <c r="I16" s="475"/>
      <c r="J16" s="455"/>
      <c r="K16" s="192"/>
      <c r="L16" s="192"/>
      <c r="M16" s="192"/>
      <c r="N16" s="490"/>
      <c r="O16" s="50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7" customFormat="1" ht="15.75" thickBot="1" x14ac:dyDescent="0.25">
      <c r="B17" s="145" t="s">
        <v>55</v>
      </c>
      <c r="C17" s="22" t="s">
        <v>52</v>
      </c>
      <c r="D17" s="27" t="s">
        <v>43</v>
      </c>
      <c r="E17" s="286"/>
      <c r="F17" s="185"/>
      <c r="G17" s="186"/>
      <c r="H17" s="186"/>
      <c r="I17" s="187">
        <v>340</v>
      </c>
      <c r="J17" s="102" t="s">
        <v>56</v>
      </c>
      <c r="K17" s="188"/>
      <c r="L17" s="188"/>
      <c r="M17" s="188"/>
      <c r="N17" s="77">
        <v>500</v>
      </c>
      <c r="O17" s="32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x14ac:dyDescent="0.2">
      <c r="B18" s="498" t="s">
        <v>57</v>
      </c>
      <c r="C18" s="481" t="s">
        <v>374</v>
      </c>
      <c r="D18" s="480"/>
      <c r="E18" s="237"/>
      <c r="F18" s="476"/>
      <c r="G18" s="477"/>
      <c r="H18" s="476"/>
      <c r="I18" s="485"/>
      <c r="J18" s="488"/>
      <c r="K18" s="151"/>
      <c r="L18" s="320"/>
      <c r="M18" s="320"/>
      <c r="N18" s="503">
        <f>N20+N21</f>
        <v>31000</v>
      </c>
      <c r="O18" s="496"/>
    </row>
    <row r="19" spans="1:255" s="1" customFormat="1" x14ac:dyDescent="0.2">
      <c r="B19" s="487"/>
      <c r="C19" s="471"/>
      <c r="D19" s="473"/>
      <c r="E19" s="99"/>
      <c r="F19" s="467"/>
      <c r="G19" s="478"/>
      <c r="H19" s="467"/>
      <c r="I19" s="475"/>
      <c r="J19" s="455"/>
      <c r="K19" s="192"/>
      <c r="L19" s="192"/>
      <c r="M19" s="192"/>
      <c r="N19" s="490"/>
      <c r="O19" s="49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1" customFormat="1" ht="22.5" x14ac:dyDescent="0.2">
      <c r="B20" s="51" t="s">
        <v>21</v>
      </c>
      <c r="C20" s="35" t="s">
        <v>49</v>
      </c>
      <c r="D20" s="36" t="s">
        <v>43</v>
      </c>
      <c r="E20" s="99"/>
      <c r="F20" s="160"/>
      <c r="G20" s="161"/>
      <c r="H20" s="161"/>
      <c r="I20" s="162">
        <v>222</v>
      </c>
      <c r="J20" s="100" t="s">
        <v>58</v>
      </c>
      <c r="K20" s="178"/>
      <c r="L20" s="178"/>
      <c r="M20" s="178"/>
      <c r="N20" s="72">
        <v>16000</v>
      </c>
      <c r="O20" s="179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24.75" thickBot="1" x14ac:dyDescent="0.25">
      <c r="B21" s="73" t="s">
        <v>22</v>
      </c>
      <c r="C21" s="22" t="s">
        <v>59</v>
      </c>
      <c r="D21" s="27" t="s">
        <v>40</v>
      </c>
      <c r="E21" s="99"/>
      <c r="F21" s="185"/>
      <c r="G21" s="186"/>
      <c r="H21" s="186"/>
      <c r="I21" s="187">
        <v>226</v>
      </c>
      <c r="J21" s="102"/>
      <c r="K21" s="188"/>
      <c r="L21" s="188"/>
      <c r="M21" s="188"/>
      <c r="N21" s="77">
        <v>15000</v>
      </c>
      <c r="O21" s="189"/>
      <c r="CQ21" s="4"/>
      <c r="CR21" s="4"/>
      <c r="CS21" s="4"/>
      <c r="CT21" s="4"/>
      <c r="CU21" s="4"/>
      <c r="CV21" s="4"/>
      <c r="CW21" s="4"/>
      <c r="CX21" s="4"/>
      <c r="CY21" s="4"/>
      <c r="CZ21" s="4"/>
    </row>
    <row r="22" spans="1:255" x14ac:dyDescent="0.2">
      <c r="B22" s="486" t="s">
        <v>13</v>
      </c>
      <c r="C22" s="470" t="s">
        <v>375</v>
      </c>
      <c r="D22" s="472"/>
      <c r="E22" s="99"/>
      <c r="F22" s="466"/>
      <c r="G22" s="479"/>
      <c r="H22" s="479"/>
      <c r="I22" s="474"/>
      <c r="J22" s="454"/>
      <c r="K22" s="190"/>
      <c r="L22" s="190"/>
      <c r="M22" s="190"/>
      <c r="N22" s="489">
        <f>N24</f>
        <v>25000</v>
      </c>
      <c r="O22" s="491"/>
    </row>
    <row r="23" spans="1:255" s="7" customFormat="1" ht="13.5" thickBot="1" x14ac:dyDescent="0.25">
      <c r="A23" s="4"/>
      <c r="B23" s="487"/>
      <c r="C23" s="471"/>
      <c r="D23" s="473"/>
      <c r="E23" s="99"/>
      <c r="F23" s="467"/>
      <c r="G23" s="478"/>
      <c r="H23" s="478"/>
      <c r="I23" s="475"/>
      <c r="J23" s="455"/>
      <c r="K23" s="192"/>
      <c r="L23" s="193"/>
      <c r="M23" s="193"/>
      <c r="N23" s="490"/>
      <c r="O23" s="49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8" customFormat="1" ht="23.25" thickBot="1" x14ac:dyDescent="0.25">
      <c r="A24" s="7"/>
      <c r="B24" s="73" t="s">
        <v>23</v>
      </c>
      <c r="C24" s="22" t="s">
        <v>60</v>
      </c>
      <c r="D24" s="27" t="s">
        <v>40</v>
      </c>
      <c r="E24" s="99" t="s">
        <v>621</v>
      </c>
      <c r="F24" s="185" t="s">
        <v>606</v>
      </c>
      <c r="G24" s="186" t="s">
        <v>607</v>
      </c>
      <c r="H24" s="186" t="s">
        <v>608</v>
      </c>
      <c r="I24" s="187">
        <v>226</v>
      </c>
      <c r="J24" s="102" t="s">
        <v>61</v>
      </c>
      <c r="K24" s="188"/>
      <c r="L24" s="188"/>
      <c r="M24" s="188"/>
      <c r="N24" s="77">
        <v>25000</v>
      </c>
      <c r="O24" s="18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8.9" customHeight="1" x14ac:dyDescent="0.2">
      <c r="B25" s="428" t="s">
        <v>14</v>
      </c>
      <c r="C25" s="415" t="s">
        <v>376</v>
      </c>
      <c r="D25" s="413"/>
      <c r="E25" s="99"/>
      <c r="F25" s="411"/>
      <c r="G25" s="427"/>
      <c r="H25" s="426"/>
      <c r="I25" s="435"/>
      <c r="J25" s="417"/>
      <c r="K25" s="190"/>
      <c r="L25" s="191"/>
      <c r="M25" s="191"/>
      <c r="N25" s="422">
        <f>N26+N27+N28+N29+N30+N31</f>
        <v>30000</v>
      </c>
      <c r="O25" s="177">
        <f>O26+O27+O28+O29+O30+O31</f>
        <v>4950</v>
      </c>
    </row>
    <row r="26" spans="1:255" s="1" customFormat="1" x14ac:dyDescent="0.2">
      <c r="B26" s="51" t="s">
        <v>24</v>
      </c>
      <c r="C26" s="35" t="s">
        <v>62</v>
      </c>
      <c r="D26" s="36" t="s">
        <v>40</v>
      </c>
      <c r="E26" s="99"/>
      <c r="F26" s="160"/>
      <c r="G26" s="161"/>
      <c r="H26" s="161"/>
      <c r="I26" s="162">
        <v>226</v>
      </c>
      <c r="J26" s="100"/>
      <c r="K26" s="178"/>
      <c r="L26" s="178"/>
      <c r="M26" s="178"/>
      <c r="N26" s="72">
        <v>5000</v>
      </c>
      <c r="O26" s="19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1" customFormat="1" ht="22.5" x14ac:dyDescent="0.2">
      <c r="B27" s="51" t="s">
        <v>25</v>
      </c>
      <c r="C27" s="35" t="s">
        <v>63</v>
      </c>
      <c r="D27" s="36" t="s">
        <v>377</v>
      </c>
      <c r="E27" s="99" t="s">
        <v>620</v>
      </c>
      <c r="F27" s="160" t="s">
        <v>606</v>
      </c>
      <c r="G27" s="161" t="s">
        <v>607</v>
      </c>
      <c r="H27" s="161" t="s">
        <v>608</v>
      </c>
      <c r="I27" s="162">
        <v>226</v>
      </c>
      <c r="J27" s="100"/>
      <c r="K27" s="178"/>
      <c r="L27" s="178"/>
      <c r="M27" s="178"/>
      <c r="N27" s="72">
        <v>5000</v>
      </c>
      <c r="O27" s="19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" customFormat="1" ht="22.5" x14ac:dyDescent="0.2">
      <c r="B28" s="51" t="s">
        <v>26</v>
      </c>
      <c r="C28" s="35" t="s">
        <v>64</v>
      </c>
      <c r="D28" s="36" t="s">
        <v>40</v>
      </c>
      <c r="E28" s="99" t="s">
        <v>609</v>
      </c>
      <c r="F28" s="160" t="s">
        <v>606</v>
      </c>
      <c r="G28" s="161" t="s">
        <v>607</v>
      </c>
      <c r="H28" s="161" t="s">
        <v>608</v>
      </c>
      <c r="I28" s="162">
        <v>226</v>
      </c>
      <c r="J28" s="100"/>
      <c r="K28" s="178"/>
      <c r="L28" s="178"/>
      <c r="M28" s="178"/>
      <c r="N28" s="72">
        <v>3000</v>
      </c>
      <c r="O28" s="19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" customFormat="1" ht="22.5" x14ac:dyDescent="0.2">
      <c r="B29" s="34" t="s">
        <v>27</v>
      </c>
      <c r="C29" s="35" t="s">
        <v>65</v>
      </c>
      <c r="D29" s="36" t="s">
        <v>43</v>
      </c>
      <c r="E29" s="99" t="s">
        <v>605</v>
      </c>
      <c r="F29" s="160" t="s">
        <v>606</v>
      </c>
      <c r="G29" s="161" t="s">
        <v>607</v>
      </c>
      <c r="H29" s="161" t="s">
        <v>608</v>
      </c>
      <c r="I29" s="162">
        <v>290</v>
      </c>
      <c r="J29" s="100" t="s">
        <v>66</v>
      </c>
      <c r="K29" s="178"/>
      <c r="L29" s="178"/>
      <c r="M29" s="178"/>
      <c r="N29" s="72">
        <v>6000</v>
      </c>
      <c r="O29" s="19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" customFormat="1" ht="30" x14ac:dyDescent="0.2">
      <c r="B30" s="34" t="s">
        <v>28</v>
      </c>
      <c r="C30" s="35" t="s">
        <v>46</v>
      </c>
      <c r="D30" s="39" t="s">
        <v>43</v>
      </c>
      <c r="E30" s="99" t="s">
        <v>623</v>
      </c>
      <c r="F30" s="180" t="s">
        <v>606</v>
      </c>
      <c r="G30" s="181" t="s">
        <v>607</v>
      </c>
      <c r="H30" s="181" t="s">
        <v>608</v>
      </c>
      <c r="I30" s="182">
        <v>340</v>
      </c>
      <c r="J30" s="101" t="s">
        <v>67</v>
      </c>
      <c r="K30" s="183"/>
      <c r="L30" s="183"/>
      <c r="M30" s="183"/>
      <c r="N30" s="80">
        <v>5000</v>
      </c>
      <c r="O30" s="195">
        <v>4950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" customFormat="1" ht="13.5" thickBot="1" x14ac:dyDescent="0.25">
      <c r="B31" s="196" t="s">
        <v>29</v>
      </c>
      <c r="C31" s="324" t="s">
        <v>49</v>
      </c>
      <c r="D31" s="39" t="s">
        <v>43</v>
      </c>
      <c r="E31" s="223"/>
      <c r="F31" s="180"/>
      <c r="G31" s="181"/>
      <c r="H31" s="181"/>
      <c r="I31" s="182">
        <v>222</v>
      </c>
      <c r="J31" s="101" t="s">
        <v>50</v>
      </c>
      <c r="K31" s="183"/>
      <c r="L31" s="183"/>
      <c r="M31" s="183"/>
      <c r="N31" s="80">
        <v>6000</v>
      </c>
      <c r="O31" s="18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" customFormat="1" ht="31.35" customHeight="1" x14ac:dyDescent="0.2">
      <c r="B32" s="322">
        <v>6</v>
      </c>
      <c r="C32" s="325" t="s">
        <v>0</v>
      </c>
      <c r="D32" s="413"/>
      <c r="E32" s="283"/>
      <c r="F32" s="411"/>
      <c r="G32" s="426"/>
      <c r="H32" s="426"/>
      <c r="I32" s="435"/>
      <c r="J32" s="417"/>
      <c r="K32" s="190"/>
      <c r="L32" s="191"/>
      <c r="M32" s="191"/>
      <c r="N32" s="422">
        <f>N33</f>
        <v>30000</v>
      </c>
      <c r="O32" s="43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2:255" s="1" customFormat="1" ht="15.75" thickBot="1" x14ac:dyDescent="0.25">
      <c r="B33" s="323" t="s">
        <v>68</v>
      </c>
      <c r="C33" s="326" t="s">
        <v>60</v>
      </c>
      <c r="D33" s="27" t="s">
        <v>40</v>
      </c>
      <c r="E33" s="286"/>
      <c r="F33" s="185"/>
      <c r="G33" s="186"/>
      <c r="H33" s="186"/>
      <c r="I33" s="187">
        <v>226</v>
      </c>
      <c r="J33" s="102" t="s">
        <v>378</v>
      </c>
      <c r="K33" s="188"/>
      <c r="L33" s="188"/>
      <c r="M33" s="188"/>
      <c r="N33" s="77">
        <v>30000</v>
      </c>
      <c r="O33" s="32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2:255" x14ac:dyDescent="0.2">
      <c r="B34" s="486">
        <v>7</v>
      </c>
      <c r="C34" s="481" t="s">
        <v>379</v>
      </c>
      <c r="D34" s="480"/>
      <c r="E34" s="237"/>
      <c r="F34" s="476"/>
      <c r="G34" s="477"/>
      <c r="H34" s="477"/>
      <c r="I34" s="485"/>
      <c r="J34" s="488"/>
      <c r="K34" s="151"/>
      <c r="L34" s="151"/>
      <c r="M34" s="151"/>
      <c r="N34" s="503">
        <f>N36</f>
        <v>2000</v>
      </c>
      <c r="O34" s="496"/>
    </row>
    <row r="35" spans="2:255" s="1" customFormat="1" x14ac:dyDescent="0.2">
      <c r="B35" s="487"/>
      <c r="C35" s="471"/>
      <c r="D35" s="473"/>
      <c r="E35" s="99"/>
      <c r="F35" s="467"/>
      <c r="G35" s="478"/>
      <c r="H35" s="478"/>
      <c r="I35" s="475"/>
      <c r="J35" s="455"/>
      <c r="K35" s="192"/>
      <c r="L35" s="197"/>
      <c r="M35" s="197"/>
      <c r="N35" s="490"/>
      <c r="O35" s="492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2:255" s="1" customFormat="1" ht="15.75" thickBot="1" x14ac:dyDescent="0.25">
      <c r="B36" s="40" t="s">
        <v>69</v>
      </c>
      <c r="C36" s="22" t="s">
        <v>52</v>
      </c>
      <c r="D36" s="27" t="s">
        <v>43</v>
      </c>
      <c r="E36" s="99"/>
      <c r="F36" s="185"/>
      <c r="G36" s="186"/>
      <c r="H36" s="186"/>
      <c r="I36" s="187">
        <v>340</v>
      </c>
      <c r="J36" s="102" t="s">
        <v>71</v>
      </c>
      <c r="K36" s="188"/>
      <c r="L36" s="188"/>
      <c r="M36" s="188"/>
      <c r="N36" s="77">
        <v>2000</v>
      </c>
      <c r="O36" s="189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2:255" ht="24" x14ac:dyDescent="0.2">
      <c r="B37" s="428">
        <v>9</v>
      </c>
      <c r="C37" s="415" t="s">
        <v>381</v>
      </c>
      <c r="D37" s="413"/>
      <c r="E37" s="99"/>
      <c r="F37" s="411"/>
      <c r="G37" s="426"/>
      <c r="H37" s="426"/>
      <c r="I37" s="435"/>
      <c r="J37" s="417"/>
      <c r="K37" s="190"/>
      <c r="L37" s="190"/>
      <c r="M37" s="190"/>
      <c r="N37" s="422">
        <f>N38+N42+N43+N44</f>
        <v>346000</v>
      </c>
      <c r="O37" s="432"/>
    </row>
    <row r="38" spans="2:255" s="1" customFormat="1" ht="24" x14ac:dyDescent="0.2">
      <c r="B38" s="482" t="s">
        <v>83</v>
      </c>
      <c r="C38" s="35" t="s">
        <v>382</v>
      </c>
      <c r="D38" s="36" t="s">
        <v>33</v>
      </c>
      <c r="E38" s="99" t="s">
        <v>612</v>
      </c>
      <c r="F38" s="160" t="s">
        <v>606</v>
      </c>
      <c r="G38" s="161" t="s">
        <v>607</v>
      </c>
      <c r="H38" s="161" t="s">
        <v>608</v>
      </c>
      <c r="I38" s="162">
        <v>226</v>
      </c>
      <c r="J38" s="100"/>
      <c r="K38" s="178"/>
      <c r="L38" s="178"/>
      <c r="M38" s="178"/>
      <c r="N38" s="72">
        <v>300000</v>
      </c>
      <c r="O38" s="198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2:255" s="1" customFormat="1" ht="30.75" x14ac:dyDescent="0.2">
      <c r="B39" s="483"/>
      <c r="C39" s="35" t="s">
        <v>383</v>
      </c>
      <c r="D39" s="36"/>
      <c r="E39" s="99"/>
      <c r="F39" s="160"/>
      <c r="G39" s="161"/>
      <c r="H39" s="161"/>
      <c r="I39" s="162"/>
      <c r="J39" s="103" t="s">
        <v>73</v>
      </c>
      <c r="K39" s="199"/>
      <c r="L39" s="199"/>
      <c r="M39" s="199"/>
      <c r="N39" s="32" t="s">
        <v>74</v>
      </c>
      <c r="O39" s="198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2:255" s="1" customFormat="1" x14ac:dyDescent="0.2">
      <c r="B40" s="483"/>
      <c r="C40" s="35" t="s">
        <v>63</v>
      </c>
      <c r="D40" s="36"/>
      <c r="E40" s="99"/>
      <c r="F40" s="160"/>
      <c r="G40" s="434"/>
      <c r="H40" s="161"/>
      <c r="I40" s="162"/>
      <c r="J40" s="100" t="s">
        <v>75</v>
      </c>
      <c r="K40" s="178"/>
      <c r="L40" s="178"/>
      <c r="M40" s="178"/>
      <c r="N40" s="32">
        <v>0</v>
      </c>
      <c r="O40" s="179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2:255" s="1" customFormat="1" ht="24" x14ac:dyDescent="0.2">
      <c r="B41" s="484"/>
      <c r="C41" s="35" t="s">
        <v>76</v>
      </c>
      <c r="D41" s="36"/>
      <c r="E41" s="99"/>
      <c r="F41" s="160"/>
      <c r="G41" s="200"/>
      <c r="H41" s="161"/>
      <c r="I41" s="162"/>
      <c r="J41" s="100" t="s">
        <v>77</v>
      </c>
      <c r="K41" s="178"/>
      <c r="L41" s="178"/>
      <c r="M41" s="178"/>
      <c r="N41" s="32">
        <v>0</v>
      </c>
      <c r="O41" s="179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2:255" s="1" customFormat="1" ht="30" x14ac:dyDescent="0.2">
      <c r="B42" s="34" t="s">
        <v>84</v>
      </c>
      <c r="C42" s="35" t="s">
        <v>65</v>
      </c>
      <c r="D42" s="36" t="s">
        <v>43</v>
      </c>
      <c r="E42" s="99"/>
      <c r="F42" s="160"/>
      <c r="G42" s="161"/>
      <c r="H42" s="161"/>
      <c r="I42" s="162">
        <v>290</v>
      </c>
      <c r="J42" s="100" t="s">
        <v>385</v>
      </c>
      <c r="K42" s="178"/>
      <c r="L42" s="178"/>
      <c r="M42" s="178"/>
      <c r="N42" s="72">
        <v>6000</v>
      </c>
      <c r="O42" s="179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2:255" s="6" customFormat="1" x14ac:dyDescent="0.2">
      <c r="B43" s="51" t="s">
        <v>384</v>
      </c>
      <c r="C43" s="35" t="s">
        <v>49</v>
      </c>
      <c r="D43" s="36" t="s">
        <v>43</v>
      </c>
      <c r="E43" s="99"/>
      <c r="F43" s="160"/>
      <c r="G43" s="161"/>
      <c r="H43" s="161"/>
      <c r="I43" s="162">
        <v>222</v>
      </c>
      <c r="J43" s="100" t="s">
        <v>50</v>
      </c>
      <c r="K43" s="178"/>
      <c r="L43" s="178"/>
      <c r="M43" s="178"/>
      <c r="N43" s="72">
        <v>5000</v>
      </c>
      <c r="O43" s="179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2:255" s="1" customFormat="1" ht="30.75" thickBot="1" x14ac:dyDescent="0.25">
      <c r="B44" s="40" t="s">
        <v>386</v>
      </c>
      <c r="C44" s="22" t="s">
        <v>42</v>
      </c>
      <c r="D44" s="27" t="s">
        <v>43</v>
      </c>
      <c r="E44" s="99"/>
      <c r="F44" s="185"/>
      <c r="G44" s="186"/>
      <c r="H44" s="186"/>
      <c r="I44" s="187">
        <v>290</v>
      </c>
      <c r="J44" s="102" t="s">
        <v>78</v>
      </c>
      <c r="K44" s="188"/>
      <c r="L44" s="188"/>
      <c r="M44" s="188"/>
      <c r="N44" s="77">
        <v>35000</v>
      </c>
      <c r="O44" s="189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2:255" ht="48" x14ac:dyDescent="0.2">
      <c r="B45" s="428">
        <v>10</v>
      </c>
      <c r="C45" s="425" t="s">
        <v>387</v>
      </c>
      <c r="D45" s="413"/>
      <c r="E45" s="99"/>
      <c r="F45" s="411"/>
      <c r="G45" s="426"/>
      <c r="H45" s="426"/>
      <c r="I45" s="435"/>
      <c r="J45" s="417"/>
      <c r="K45" s="190"/>
      <c r="L45" s="190"/>
      <c r="M45" s="190"/>
      <c r="N45" s="422">
        <f>N46</f>
        <v>1000</v>
      </c>
      <c r="O45" s="432"/>
    </row>
    <row r="46" spans="2:255" s="7" customFormat="1" ht="23.25" thickBot="1" x14ac:dyDescent="0.25">
      <c r="B46" s="37" t="s">
        <v>86</v>
      </c>
      <c r="C46" s="38" t="s">
        <v>80</v>
      </c>
      <c r="D46" s="39" t="s">
        <v>43</v>
      </c>
      <c r="E46" s="223"/>
      <c r="F46" s="180"/>
      <c r="G46" s="181"/>
      <c r="H46" s="181"/>
      <c r="I46" s="182">
        <v>290</v>
      </c>
      <c r="J46" s="405" t="s">
        <v>81</v>
      </c>
      <c r="K46" s="406"/>
      <c r="L46" s="406"/>
      <c r="M46" s="406"/>
      <c r="N46" s="80">
        <v>1000</v>
      </c>
      <c r="O46" s="18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2:255" ht="24" x14ac:dyDescent="0.2">
      <c r="B47" s="440">
        <v>11</v>
      </c>
      <c r="C47" s="24" t="s">
        <v>374</v>
      </c>
      <c r="D47" s="413"/>
      <c r="E47" s="283"/>
      <c r="F47" s="411"/>
      <c r="G47" s="426"/>
      <c r="H47" s="426"/>
      <c r="I47" s="435"/>
      <c r="J47" s="417"/>
      <c r="K47" s="190"/>
      <c r="L47" s="190"/>
      <c r="M47" s="190"/>
      <c r="N47" s="422">
        <f>N48+N49</f>
        <v>31000</v>
      </c>
      <c r="O47" s="430"/>
    </row>
    <row r="48" spans="2:255" ht="22.5" x14ac:dyDescent="0.2">
      <c r="B48" s="389" t="s">
        <v>90</v>
      </c>
      <c r="C48" s="35" t="s">
        <v>49</v>
      </c>
      <c r="D48" s="36" t="s">
        <v>43</v>
      </c>
      <c r="E48" s="99" t="s">
        <v>614</v>
      </c>
      <c r="F48" s="160" t="s">
        <v>606</v>
      </c>
      <c r="G48" s="161" t="s">
        <v>607</v>
      </c>
      <c r="H48" s="161" t="s">
        <v>608</v>
      </c>
      <c r="I48" s="162">
        <v>222</v>
      </c>
      <c r="J48" s="100" t="s">
        <v>58</v>
      </c>
      <c r="K48" s="178"/>
      <c r="L48" s="178"/>
      <c r="M48" s="178"/>
      <c r="N48" s="72">
        <v>16000</v>
      </c>
      <c r="O48" s="372"/>
      <c r="CQ48" s="4"/>
      <c r="CR48" s="4"/>
      <c r="CS48" s="4"/>
      <c r="CT48" s="4"/>
      <c r="CU48" s="4"/>
      <c r="CV48" s="4"/>
      <c r="CW48" s="4"/>
      <c r="CX48" s="4"/>
      <c r="CY48" s="4"/>
      <c r="CZ48" s="4"/>
    </row>
    <row r="49" spans="1:255" ht="24.75" thickBot="1" x14ac:dyDescent="0.25">
      <c r="B49" s="387" t="s">
        <v>92</v>
      </c>
      <c r="C49" s="22" t="s">
        <v>59</v>
      </c>
      <c r="D49" s="27" t="s">
        <v>40</v>
      </c>
      <c r="E49" s="286" t="s">
        <v>615</v>
      </c>
      <c r="F49" s="185" t="s">
        <v>606</v>
      </c>
      <c r="G49" s="186" t="s">
        <v>607</v>
      </c>
      <c r="H49" s="186" t="s">
        <v>608</v>
      </c>
      <c r="I49" s="187">
        <v>226</v>
      </c>
      <c r="J49" s="102"/>
      <c r="K49" s="188"/>
      <c r="L49" s="188"/>
      <c r="M49" s="188"/>
      <c r="N49" s="77">
        <v>15000</v>
      </c>
      <c r="O49" s="321"/>
      <c r="CQ49" s="4"/>
      <c r="CR49" s="4"/>
      <c r="CS49" s="4"/>
      <c r="CT49" s="4"/>
      <c r="CU49" s="4"/>
      <c r="CV49" s="4"/>
      <c r="CW49" s="4"/>
      <c r="CX49" s="4"/>
      <c r="CY49" s="4"/>
      <c r="CZ49" s="4"/>
    </row>
    <row r="50" spans="1:255" ht="24" x14ac:dyDescent="0.2">
      <c r="B50" s="440">
        <v>12</v>
      </c>
      <c r="C50" s="24" t="s">
        <v>388</v>
      </c>
      <c r="D50" s="413"/>
      <c r="E50" s="283"/>
      <c r="F50" s="411"/>
      <c r="G50" s="426"/>
      <c r="H50" s="426"/>
      <c r="I50" s="435"/>
      <c r="J50" s="417"/>
      <c r="K50" s="190"/>
      <c r="L50" s="190"/>
      <c r="M50" s="190"/>
      <c r="N50" s="422">
        <f>N51+N52+N53</f>
        <v>86000</v>
      </c>
      <c r="O50" s="430"/>
    </row>
    <row r="51" spans="1:255" s="1" customFormat="1" x14ac:dyDescent="0.2">
      <c r="B51" s="144" t="s">
        <v>95</v>
      </c>
      <c r="C51" s="35" t="s">
        <v>65</v>
      </c>
      <c r="D51" s="36" t="s">
        <v>43</v>
      </c>
      <c r="E51" s="99"/>
      <c r="F51" s="160"/>
      <c r="G51" s="161"/>
      <c r="H51" s="161"/>
      <c r="I51" s="162">
        <v>290</v>
      </c>
      <c r="J51" s="100"/>
      <c r="K51" s="178"/>
      <c r="L51" s="178"/>
      <c r="M51" s="178"/>
      <c r="N51" s="72">
        <v>1000</v>
      </c>
      <c r="O51" s="372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" customFormat="1" ht="22.5" x14ac:dyDescent="0.2">
      <c r="B52" s="144" t="s">
        <v>389</v>
      </c>
      <c r="C52" s="35" t="s">
        <v>87</v>
      </c>
      <c r="D52" s="36" t="s">
        <v>43</v>
      </c>
      <c r="E52" s="99" t="s">
        <v>619</v>
      </c>
      <c r="F52" s="160" t="s">
        <v>606</v>
      </c>
      <c r="G52" s="161" t="s">
        <v>607</v>
      </c>
      <c r="H52" s="161" t="s">
        <v>613</v>
      </c>
      <c r="I52" s="162">
        <v>290</v>
      </c>
      <c r="J52" s="100" t="s">
        <v>88</v>
      </c>
      <c r="K52" s="178"/>
      <c r="L52" s="178"/>
      <c r="M52" s="178"/>
      <c r="N52" s="72">
        <f>40*2000</f>
        <v>80000</v>
      </c>
      <c r="O52" s="372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1" customFormat="1" ht="13.5" thickBot="1" x14ac:dyDescent="0.25">
      <c r="B53" s="387" t="s">
        <v>390</v>
      </c>
      <c r="C53" s="22" t="s">
        <v>49</v>
      </c>
      <c r="D53" s="27" t="s">
        <v>43</v>
      </c>
      <c r="E53" s="286"/>
      <c r="F53" s="185"/>
      <c r="G53" s="186"/>
      <c r="H53" s="186"/>
      <c r="I53" s="187">
        <v>222</v>
      </c>
      <c r="J53" s="102" t="s">
        <v>50</v>
      </c>
      <c r="K53" s="188"/>
      <c r="L53" s="188"/>
      <c r="M53" s="188"/>
      <c r="N53" s="77">
        <v>5000</v>
      </c>
      <c r="O53" s="347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24" x14ac:dyDescent="0.2">
      <c r="B54" s="440">
        <v>13</v>
      </c>
      <c r="C54" s="24" t="s">
        <v>391</v>
      </c>
      <c r="D54" s="413"/>
      <c r="E54" s="283"/>
      <c r="F54" s="411"/>
      <c r="G54" s="426"/>
      <c r="H54" s="426"/>
      <c r="I54" s="435"/>
      <c r="J54" s="417"/>
      <c r="K54" s="190"/>
      <c r="L54" s="190"/>
      <c r="M54" s="190"/>
      <c r="N54" s="422">
        <v>5100</v>
      </c>
      <c r="O54" s="430"/>
    </row>
    <row r="55" spans="1:255" s="1" customFormat="1" ht="15" x14ac:dyDescent="0.2">
      <c r="B55" s="144" t="s">
        <v>392</v>
      </c>
      <c r="C55" s="35" t="s">
        <v>87</v>
      </c>
      <c r="D55" s="36" t="s">
        <v>43</v>
      </c>
      <c r="E55" s="99"/>
      <c r="F55" s="160"/>
      <c r="G55" s="161"/>
      <c r="H55" s="161"/>
      <c r="I55" s="162">
        <v>290</v>
      </c>
      <c r="J55" s="100" t="s">
        <v>91</v>
      </c>
      <c r="K55" s="178"/>
      <c r="L55" s="178"/>
      <c r="M55" s="178"/>
      <c r="N55" s="72">
        <v>5000</v>
      </c>
      <c r="O55" s="40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1" customFormat="1" ht="15.75" thickBot="1" x14ac:dyDescent="0.25">
      <c r="B56" s="145" t="s">
        <v>393</v>
      </c>
      <c r="C56" s="22" t="s">
        <v>65</v>
      </c>
      <c r="D56" s="27" t="s">
        <v>43</v>
      </c>
      <c r="E56" s="286"/>
      <c r="F56" s="185"/>
      <c r="G56" s="186"/>
      <c r="H56" s="186"/>
      <c r="I56" s="187">
        <v>290</v>
      </c>
      <c r="J56" s="102" t="s">
        <v>93</v>
      </c>
      <c r="K56" s="188"/>
      <c r="L56" s="188"/>
      <c r="M56" s="188"/>
      <c r="N56" s="77">
        <v>100</v>
      </c>
      <c r="O56" s="347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451" customFormat="1" ht="24" x14ac:dyDescent="0.2">
      <c r="B57" s="408">
        <v>14</v>
      </c>
      <c r="C57" s="409" t="s">
        <v>394</v>
      </c>
      <c r="D57" s="41"/>
      <c r="E57" s="283"/>
      <c r="F57" s="204"/>
      <c r="G57" s="426"/>
      <c r="H57" s="426"/>
      <c r="I57" s="435"/>
      <c r="J57" s="105"/>
      <c r="K57" s="190"/>
      <c r="L57" s="205"/>
      <c r="M57" s="205"/>
      <c r="N57" s="42">
        <v>150000</v>
      </c>
      <c r="O57" s="430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s="15" customFormat="1" ht="13.5" thickBot="1" x14ac:dyDescent="0.25">
      <c r="A58" s="14"/>
      <c r="B58" s="410" t="s">
        <v>99</v>
      </c>
      <c r="C58" s="23" t="s">
        <v>395</v>
      </c>
      <c r="D58" s="28" t="s">
        <v>40</v>
      </c>
      <c r="E58" s="286"/>
      <c r="F58" s="185"/>
      <c r="G58" s="186"/>
      <c r="H58" s="186"/>
      <c r="I58" s="187">
        <v>226</v>
      </c>
      <c r="J58" s="106"/>
      <c r="K58" s="206"/>
      <c r="L58" s="206"/>
      <c r="M58" s="206"/>
      <c r="N58" s="78">
        <v>150000</v>
      </c>
      <c r="O58" s="393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ht="24" x14ac:dyDescent="0.2">
      <c r="B59" s="440">
        <v>15</v>
      </c>
      <c r="C59" s="24" t="s">
        <v>396</v>
      </c>
      <c r="D59" s="413"/>
      <c r="E59" s="283"/>
      <c r="F59" s="411"/>
      <c r="G59" s="426"/>
      <c r="H59" s="426"/>
      <c r="I59" s="435"/>
      <c r="J59" s="417"/>
      <c r="K59" s="190"/>
      <c r="L59" s="190"/>
      <c r="M59" s="190"/>
      <c r="N59" s="422">
        <v>55000</v>
      </c>
      <c r="O59" s="430"/>
    </row>
    <row r="60" spans="1:255" s="1" customFormat="1" ht="24.75" thickBot="1" x14ac:dyDescent="0.25">
      <c r="B60" s="387" t="s">
        <v>101</v>
      </c>
      <c r="C60" s="22" t="s">
        <v>397</v>
      </c>
      <c r="D60" s="27" t="s">
        <v>40</v>
      </c>
      <c r="E60" s="286"/>
      <c r="F60" s="185"/>
      <c r="G60" s="186"/>
      <c r="H60" s="186"/>
      <c r="I60" s="187">
        <v>226</v>
      </c>
      <c r="J60" s="102" t="s">
        <v>97</v>
      </c>
      <c r="K60" s="188"/>
      <c r="L60" s="188"/>
      <c r="M60" s="188"/>
      <c r="N60" s="77">
        <v>55000</v>
      </c>
      <c r="O60" s="39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24" x14ac:dyDescent="0.2">
      <c r="B61" s="429">
        <v>16</v>
      </c>
      <c r="C61" s="425" t="s">
        <v>398</v>
      </c>
      <c r="D61" s="414"/>
      <c r="E61" s="237"/>
      <c r="F61" s="412"/>
      <c r="G61" s="427"/>
      <c r="H61" s="427"/>
      <c r="I61" s="436"/>
      <c r="J61" s="419"/>
      <c r="K61" s="151"/>
      <c r="L61" s="151"/>
      <c r="M61" s="151"/>
      <c r="N61" s="420">
        <v>16000</v>
      </c>
      <c r="O61" s="423"/>
    </row>
    <row r="62" spans="1:255" s="1" customFormat="1" ht="23.25" thickBot="1" x14ac:dyDescent="0.25">
      <c r="B62" s="73" t="s">
        <v>399</v>
      </c>
      <c r="C62" s="22" t="s">
        <v>49</v>
      </c>
      <c r="D62" s="27" t="s">
        <v>43</v>
      </c>
      <c r="E62" s="99"/>
      <c r="F62" s="185"/>
      <c r="G62" s="186"/>
      <c r="H62" s="186"/>
      <c r="I62" s="187">
        <v>222</v>
      </c>
      <c r="J62" s="102" t="s">
        <v>58</v>
      </c>
      <c r="K62" s="188"/>
      <c r="L62" s="188"/>
      <c r="M62" s="188"/>
      <c r="N62" s="77">
        <v>16000</v>
      </c>
      <c r="O62" s="189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x14ac:dyDescent="0.2">
      <c r="A63" s="4"/>
      <c r="B63" s="43" t="s">
        <v>400</v>
      </c>
      <c r="C63" s="425" t="s">
        <v>401</v>
      </c>
      <c r="D63" s="439"/>
      <c r="E63" s="99"/>
      <c r="F63" s="438"/>
      <c r="G63" s="427"/>
      <c r="H63" s="434"/>
      <c r="I63" s="437"/>
      <c r="J63" s="418"/>
      <c r="K63" s="190"/>
      <c r="L63" s="192"/>
      <c r="M63" s="192"/>
      <c r="N63" s="44">
        <v>1000</v>
      </c>
      <c r="O63" s="42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1" customFormat="1" ht="23.25" thickBot="1" x14ac:dyDescent="0.25">
      <c r="B64" s="40" t="s">
        <v>104</v>
      </c>
      <c r="C64" s="22" t="s">
        <v>80</v>
      </c>
      <c r="D64" s="27" t="s">
        <v>43</v>
      </c>
      <c r="E64" s="99"/>
      <c r="F64" s="185"/>
      <c r="G64" s="186"/>
      <c r="H64" s="186"/>
      <c r="I64" s="187">
        <v>290</v>
      </c>
      <c r="J64" s="104" t="s">
        <v>81</v>
      </c>
      <c r="K64" s="201"/>
      <c r="L64" s="201"/>
      <c r="M64" s="201"/>
      <c r="N64" s="77">
        <v>1000</v>
      </c>
      <c r="O64" s="189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2:255" ht="24" x14ac:dyDescent="0.2">
      <c r="B65" s="429">
        <v>18</v>
      </c>
      <c r="C65" s="425" t="s">
        <v>402</v>
      </c>
      <c r="D65" s="439"/>
      <c r="E65" s="99"/>
      <c r="F65" s="438"/>
      <c r="G65" s="434"/>
      <c r="H65" s="434"/>
      <c r="I65" s="437"/>
      <c r="J65" s="418"/>
      <c r="K65" s="190"/>
      <c r="L65" s="192"/>
      <c r="M65" s="192"/>
      <c r="N65" s="421">
        <v>108500</v>
      </c>
      <c r="O65" s="424"/>
    </row>
    <row r="66" spans="2:255" s="1" customFormat="1" x14ac:dyDescent="0.2">
      <c r="B66" s="34" t="s">
        <v>119</v>
      </c>
      <c r="C66" s="35" t="s">
        <v>42</v>
      </c>
      <c r="D66" s="36" t="s">
        <v>43</v>
      </c>
      <c r="E66" s="99"/>
      <c r="F66" s="160"/>
      <c r="G66" s="161"/>
      <c r="H66" s="161"/>
      <c r="I66" s="162">
        <v>290</v>
      </c>
      <c r="J66" s="100" t="s">
        <v>120</v>
      </c>
      <c r="K66" s="178"/>
      <c r="L66" s="178"/>
      <c r="M66" s="178"/>
      <c r="N66" s="72">
        <v>15500</v>
      </c>
      <c r="O66" s="179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2:255" x14ac:dyDescent="0.2">
      <c r="B67" s="51" t="s">
        <v>403</v>
      </c>
      <c r="C67" s="35" t="s">
        <v>49</v>
      </c>
      <c r="D67" s="36" t="s">
        <v>43</v>
      </c>
      <c r="E67" s="99"/>
      <c r="F67" s="160"/>
      <c r="G67" s="161"/>
      <c r="H67" s="161"/>
      <c r="I67" s="162">
        <v>222</v>
      </c>
      <c r="J67" s="100" t="s">
        <v>50</v>
      </c>
      <c r="K67" s="178"/>
      <c r="L67" s="178"/>
      <c r="M67" s="178"/>
      <c r="N67" s="72">
        <v>80000</v>
      </c>
      <c r="O67" s="179"/>
    </row>
    <row r="68" spans="2:255" s="1" customFormat="1" x14ac:dyDescent="0.2">
      <c r="B68" s="51" t="s">
        <v>582</v>
      </c>
      <c r="C68" s="35" t="s">
        <v>111</v>
      </c>
      <c r="D68" s="36" t="s">
        <v>40</v>
      </c>
      <c r="E68" s="99"/>
      <c r="F68" s="160"/>
      <c r="G68" s="161"/>
      <c r="H68" s="161"/>
      <c r="I68" s="162">
        <v>226</v>
      </c>
      <c r="J68" s="100"/>
      <c r="K68" s="178"/>
      <c r="L68" s="178"/>
      <c r="M68" s="178"/>
      <c r="N68" s="72">
        <v>5000</v>
      </c>
      <c r="O68" s="179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2:255" s="1" customFormat="1" x14ac:dyDescent="0.2">
      <c r="B69" s="51" t="s">
        <v>583</v>
      </c>
      <c r="C69" s="35" t="s">
        <v>113</v>
      </c>
      <c r="D69" s="36" t="s">
        <v>40</v>
      </c>
      <c r="E69" s="99"/>
      <c r="F69" s="160"/>
      <c r="G69" s="161"/>
      <c r="H69" s="161"/>
      <c r="I69" s="162">
        <v>226</v>
      </c>
      <c r="J69" s="100" t="s">
        <v>125</v>
      </c>
      <c r="K69" s="178"/>
      <c r="L69" s="178"/>
      <c r="M69" s="178"/>
      <c r="N69" s="72">
        <v>6000</v>
      </c>
      <c r="O69" s="179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2:255" s="1" customFormat="1" ht="15.75" thickBot="1" x14ac:dyDescent="0.25">
      <c r="B70" s="40" t="s">
        <v>584</v>
      </c>
      <c r="C70" s="22" t="s">
        <v>46</v>
      </c>
      <c r="D70" s="27" t="s">
        <v>43</v>
      </c>
      <c r="E70" s="99"/>
      <c r="F70" s="185"/>
      <c r="G70" s="186"/>
      <c r="H70" s="186"/>
      <c r="I70" s="187">
        <v>340</v>
      </c>
      <c r="J70" s="102" t="s">
        <v>103</v>
      </c>
      <c r="K70" s="188"/>
      <c r="L70" s="188"/>
      <c r="M70" s="188"/>
      <c r="N70" s="77">
        <v>2000</v>
      </c>
      <c r="O70" s="189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2:255" s="1" customFormat="1" ht="24" x14ac:dyDescent="0.2">
      <c r="B71" s="429">
        <v>19</v>
      </c>
      <c r="C71" s="425" t="s">
        <v>404</v>
      </c>
      <c r="D71" s="439"/>
      <c r="E71" s="99"/>
      <c r="F71" s="438"/>
      <c r="G71" s="434"/>
      <c r="H71" s="434"/>
      <c r="I71" s="437"/>
      <c r="J71" s="418"/>
      <c r="K71" s="190"/>
      <c r="L71" s="192"/>
      <c r="M71" s="192"/>
      <c r="N71" s="421">
        <v>62000</v>
      </c>
      <c r="O71" s="42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2:255" s="10" customFormat="1" ht="15" x14ac:dyDescent="0.2">
      <c r="B72" s="34" t="s">
        <v>206</v>
      </c>
      <c r="C72" s="35" t="s">
        <v>42</v>
      </c>
      <c r="D72" s="36" t="s">
        <v>43</v>
      </c>
      <c r="E72" s="99"/>
      <c r="F72" s="160"/>
      <c r="G72" s="434"/>
      <c r="H72" s="161"/>
      <c r="I72" s="162">
        <v>290</v>
      </c>
      <c r="J72" s="100" t="s">
        <v>105</v>
      </c>
      <c r="K72" s="178"/>
      <c r="L72" s="178"/>
      <c r="M72" s="178"/>
      <c r="N72" s="72">
        <v>7000</v>
      </c>
      <c r="O72" s="19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</row>
    <row r="73" spans="2:255" s="10" customFormat="1" ht="30" x14ac:dyDescent="0.2">
      <c r="B73" s="34" t="s">
        <v>405</v>
      </c>
      <c r="C73" s="35" t="s">
        <v>46</v>
      </c>
      <c r="D73" s="36" t="s">
        <v>43</v>
      </c>
      <c r="E73" s="99"/>
      <c r="F73" s="160"/>
      <c r="G73" s="434"/>
      <c r="H73" s="161"/>
      <c r="I73" s="162">
        <v>340</v>
      </c>
      <c r="J73" s="100" t="s">
        <v>107</v>
      </c>
      <c r="K73" s="178"/>
      <c r="L73" s="178"/>
      <c r="M73" s="178"/>
      <c r="N73" s="72">
        <v>2500</v>
      </c>
      <c r="O73" s="19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</row>
    <row r="74" spans="2:255" s="10" customFormat="1" ht="15" x14ac:dyDescent="0.2">
      <c r="B74" s="51" t="s">
        <v>406</v>
      </c>
      <c r="C74" s="35" t="s">
        <v>407</v>
      </c>
      <c r="D74" s="36" t="s">
        <v>43</v>
      </c>
      <c r="E74" s="99"/>
      <c r="F74" s="160"/>
      <c r="G74" s="434"/>
      <c r="H74" s="161"/>
      <c r="I74" s="162">
        <v>226</v>
      </c>
      <c r="J74" s="100" t="s">
        <v>109</v>
      </c>
      <c r="K74" s="178"/>
      <c r="L74" s="178"/>
      <c r="M74" s="178"/>
      <c r="N74" s="72">
        <v>25000</v>
      </c>
      <c r="O74" s="19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</row>
    <row r="75" spans="2:255" s="10" customFormat="1" x14ac:dyDescent="0.2">
      <c r="B75" s="51" t="s">
        <v>408</v>
      </c>
      <c r="C75" s="35" t="s">
        <v>111</v>
      </c>
      <c r="D75" s="36" t="s">
        <v>40</v>
      </c>
      <c r="E75" s="99"/>
      <c r="F75" s="160"/>
      <c r="G75" s="161"/>
      <c r="H75" s="161"/>
      <c r="I75" s="162">
        <v>226</v>
      </c>
      <c r="J75" s="100"/>
      <c r="K75" s="178"/>
      <c r="L75" s="178"/>
      <c r="M75" s="178"/>
      <c r="N75" s="72">
        <v>2500</v>
      </c>
      <c r="O75" s="19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</row>
    <row r="76" spans="2:255" s="10" customFormat="1" x14ac:dyDescent="0.2">
      <c r="B76" s="51" t="s">
        <v>409</v>
      </c>
      <c r="C76" s="35" t="s">
        <v>113</v>
      </c>
      <c r="D76" s="36" t="s">
        <v>40</v>
      </c>
      <c r="E76" s="99"/>
      <c r="F76" s="160"/>
      <c r="G76" s="161"/>
      <c r="H76" s="161"/>
      <c r="I76" s="162">
        <v>226</v>
      </c>
      <c r="J76" s="100" t="s">
        <v>114</v>
      </c>
      <c r="K76" s="178"/>
      <c r="L76" s="178"/>
      <c r="M76" s="178"/>
      <c r="N76" s="72">
        <v>9000</v>
      </c>
      <c r="O76" s="17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</row>
    <row r="77" spans="2:255" ht="23.25" thickBot="1" x14ac:dyDescent="0.25">
      <c r="B77" s="51" t="s">
        <v>410</v>
      </c>
      <c r="C77" s="35" t="s">
        <v>49</v>
      </c>
      <c r="D77" s="36" t="s">
        <v>43</v>
      </c>
      <c r="E77" s="99"/>
      <c r="F77" s="160"/>
      <c r="G77" s="161"/>
      <c r="H77" s="161"/>
      <c r="I77" s="162">
        <v>222</v>
      </c>
      <c r="J77" s="100" t="s">
        <v>116</v>
      </c>
      <c r="K77" s="178"/>
      <c r="L77" s="178"/>
      <c r="M77" s="178"/>
      <c r="N77" s="72">
        <v>16000</v>
      </c>
      <c r="O77" s="179"/>
    </row>
    <row r="78" spans="2:255" s="1" customFormat="1" ht="36" x14ac:dyDescent="0.2">
      <c r="B78" s="433">
        <v>20</v>
      </c>
      <c r="C78" s="425" t="s">
        <v>411</v>
      </c>
      <c r="D78" s="439"/>
      <c r="E78" s="99"/>
      <c r="F78" s="208"/>
      <c r="G78" s="427"/>
      <c r="H78" s="434"/>
      <c r="I78" s="437"/>
      <c r="J78" s="418"/>
      <c r="K78" s="190"/>
      <c r="L78" s="192"/>
      <c r="M78" s="192"/>
      <c r="N78" s="421">
        <v>22000</v>
      </c>
      <c r="O78" s="42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2:255" s="10" customFormat="1" ht="22.5" x14ac:dyDescent="0.2">
      <c r="B79" s="51" t="s">
        <v>412</v>
      </c>
      <c r="C79" s="35" t="s">
        <v>49</v>
      </c>
      <c r="D79" s="36" t="s">
        <v>43</v>
      </c>
      <c r="E79" s="99"/>
      <c r="F79" s="160"/>
      <c r="G79" s="161"/>
      <c r="H79" s="161"/>
      <c r="I79" s="162">
        <v>222</v>
      </c>
      <c r="J79" s="100" t="s">
        <v>58</v>
      </c>
      <c r="K79" s="178"/>
      <c r="L79" s="178"/>
      <c r="M79" s="178"/>
      <c r="N79" s="72">
        <v>16000</v>
      </c>
      <c r="O79" s="17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</row>
    <row r="80" spans="2:255" s="10" customFormat="1" ht="13.5" thickBot="1" x14ac:dyDescent="0.25">
      <c r="B80" s="40" t="s">
        <v>413</v>
      </c>
      <c r="C80" s="22" t="s">
        <v>42</v>
      </c>
      <c r="D80" s="27" t="s">
        <v>43</v>
      </c>
      <c r="E80" s="99"/>
      <c r="F80" s="185"/>
      <c r="G80" s="186"/>
      <c r="H80" s="186"/>
      <c r="I80" s="187">
        <v>290</v>
      </c>
      <c r="J80" s="102" t="s">
        <v>414</v>
      </c>
      <c r="K80" s="188"/>
      <c r="L80" s="188"/>
      <c r="M80" s="188"/>
      <c r="N80" s="77">
        <v>6000</v>
      </c>
      <c r="O80" s="17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</row>
    <row r="81" spans="2:255" s="1" customFormat="1" ht="48" x14ac:dyDescent="0.2">
      <c r="B81" s="45" t="s">
        <v>132</v>
      </c>
      <c r="C81" s="425" t="s">
        <v>418</v>
      </c>
      <c r="D81" s="439"/>
      <c r="E81" s="99"/>
      <c r="F81" s="208"/>
      <c r="G81" s="434"/>
      <c r="H81" s="434"/>
      <c r="I81" s="437"/>
      <c r="J81" s="418"/>
      <c r="K81" s="190"/>
      <c r="L81" s="192"/>
      <c r="M81" s="192"/>
      <c r="N81" s="44">
        <v>94000</v>
      </c>
      <c r="O81" s="42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2:255" s="1" customFormat="1" x14ac:dyDescent="0.2">
      <c r="B82" s="34" t="s">
        <v>133</v>
      </c>
      <c r="C82" s="35" t="s">
        <v>42</v>
      </c>
      <c r="D82" s="36" t="s">
        <v>43</v>
      </c>
      <c r="E82" s="99"/>
      <c r="F82" s="160"/>
      <c r="G82" s="434"/>
      <c r="H82" s="161"/>
      <c r="I82" s="162">
        <v>290</v>
      </c>
      <c r="J82" s="100" t="s">
        <v>128</v>
      </c>
      <c r="K82" s="178"/>
      <c r="L82" s="178"/>
      <c r="M82" s="178"/>
      <c r="N82" s="32">
        <v>4000</v>
      </c>
      <c r="O82" s="198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2:255" s="1" customFormat="1" ht="15.75" thickBot="1" x14ac:dyDescent="0.25">
      <c r="B83" s="40" t="s">
        <v>419</v>
      </c>
      <c r="C83" s="22" t="s">
        <v>130</v>
      </c>
      <c r="D83" s="27" t="s">
        <v>43</v>
      </c>
      <c r="E83" s="99"/>
      <c r="F83" s="185"/>
      <c r="G83" s="186"/>
      <c r="H83" s="186"/>
      <c r="I83" s="187">
        <v>290</v>
      </c>
      <c r="J83" s="102" t="s">
        <v>131</v>
      </c>
      <c r="K83" s="188"/>
      <c r="L83" s="188"/>
      <c r="M83" s="188"/>
      <c r="N83" s="77">
        <v>90000</v>
      </c>
      <c r="O83" s="207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2:255" s="1" customFormat="1" ht="24" x14ac:dyDescent="0.2">
      <c r="B84" s="45" t="s">
        <v>420</v>
      </c>
      <c r="C84" s="425" t="s">
        <v>421</v>
      </c>
      <c r="D84" s="439"/>
      <c r="E84" s="99"/>
      <c r="F84" s="208"/>
      <c r="G84" s="434"/>
      <c r="H84" s="434"/>
      <c r="I84" s="437"/>
      <c r="J84" s="418"/>
      <c r="K84" s="190"/>
      <c r="L84" s="192"/>
      <c r="M84" s="192"/>
      <c r="N84" s="44">
        <v>3000</v>
      </c>
      <c r="O84" s="42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2:255" s="1" customFormat="1" ht="15.75" thickBot="1" x14ac:dyDescent="0.25">
      <c r="B85" s="40" t="s">
        <v>134</v>
      </c>
      <c r="C85" s="22" t="s">
        <v>46</v>
      </c>
      <c r="D85" s="27" t="s">
        <v>43</v>
      </c>
      <c r="E85" s="99"/>
      <c r="F85" s="185"/>
      <c r="G85" s="186"/>
      <c r="H85" s="186"/>
      <c r="I85" s="187">
        <v>340</v>
      </c>
      <c r="J85" s="102" t="s">
        <v>103</v>
      </c>
      <c r="K85" s="188"/>
      <c r="L85" s="188"/>
      <c r="M85" s="188"/>
      <c r="N85" s="77">
        <v>3000</v>
      </c>
      <c r="O85" s="189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2:255" ht="24" x14ac:dyDescent="0.2">
      <c r="B86" s="433">
        <v>24</v>
      </c>
      <c r="C86" s="425" t="s">
        <v>422</v>
      </c>
      <c r="D86" s="439"/>
      <c r="E86" s="99"/>
      <c r="F86" s="208"/>
      <c r="G86" s="427"/>
      <c r="H86" s="434"/>
      <c r="I86" s="437"/>
      <c r="J86" s="418"/>
      <c r="K86" s="190"/>
      <c r="L86" s="192"/>
      <c r="M86" s="192"/>
      <c r="N86" s="421">
        <v>5000</v>
      </c>
      <c r="O86" s="424"/>
    </row>
    <row r="87" spans="2:255" s="1" customFormat="1" x14ac:dyDescent="0.2">
      <c r="B87" s="34" t="s">
        <v>136</v>
      </c>
      <c r="C87" s="35" t="s">
        <v>42</v>
      </c>
      <c r="D87" s="36" t="s">
        <v>43</v>
      </c>
      <c r="E87" s="99"/>
      <c r="F87" s="160"/>
      <c r="G87" s="161"/>
      <c r="H87" s="161"/>
      <c r="I87" s="162">
        <v>290</v>
      </c>
      <c r="J87" s="100" t="s">
        <v>135</v>
      </c>
      <c r="K87" s="178"/>
      <c r="L87" s="178"/>
      <c r="M87" s="178"/>
      <c r="N87" s="72">
        <v>2000</v>
      </c>
      <c r="O87" s="198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2:255" s="1" customFormat="1" ht="13.5" thickBot="1" x14ac:dyDescent="0.25">
      <c r="B88" s="40" t="s">
        <v>423</v>
      </c>
      <c r="C88" s="22" t="s">
        <v>130</v>
      </c>
      <c r="D88" s="27" t="s">
        <v>43</v>
      </c>
      <c r="E88" s="99"/>
      <c r="F88" s="185"/>
      <c r="G88" s="186"/>
      <c r="H88" s="186"/>
      <c r="I88" s="187">
        <v>290</v>
      </c>
      <c r="J88" s="102" t="s">
        <v>135</v>
      </c>
      <c r="K88" s="188"/>
      <c r="L88" s="188"/>
      <c r="M88" s="188"/>
      <c r="N88" s="77">
        <v>3000</v>
      </c>
      <c r="O88" s="207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2:255" s="1" customFormat="1" ht="24" x14ac:dyDescent="0.2">
      <c r="B89" s="45" t="s">
        <v>142</v>
      </c>
      <c r="C89" s="425" t="s">
        <v>1</v>
      </c>
      <c r="D89" s="439"/>
      <c r="E89" s="99"/>
      <c r="F89" s="208"/>
      <c r="G89" s="200"/>
      <c r="H89" s="434"/>
      <c r="I89" s="437"/>
      <c r="J89" s="418"/>
      <c r="K89" s="190"/>
      <c r="L89" s="192"/>
      <c r="M89" s="192"/>
      <c r="N89" s="44">
        <v>14500</v>
      </c>
      <c r="O89" s="42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2:255" s="1" customFormat="1" x14ac:dyDescent="0.2">
      <c r="B90" s="34" t="s">
        <v>200</v>
      </c>
      <c r="C90" s="35" t="s">
        <v>46</v>
      </c>
      <c r="D90" s="36" t="s">
        <v>43</v>
      </c>
      <c r="E90" s="99"/>
      <c r="F90" s="160"/>
      <c r="G90" s="181"/>
      <c r="H90" s="161"/>
      <c r="I90" s="162">
        <v>340</v>
      </c>
      <c r="J90" s="100" t="s">
        <v>140</v>
      </c>
      <c r="K90" s="178"/>
      <c r="L90" s="178"/>
      <c r="M90" s="178"/>
      <c r="N90" s="72">
        <v>1000</v>
      </c>
      <c r="O90" s="179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2:255" s="1" customFormat="1" x14ac:dyDescent="0.2">
      <c r="B91" s="51" t="s">
        <v>427</v>
      </c>
      <c r="C91" s="35" t="s">
        <v>113</v>
      </c>
      <c r="D91" s="36" t="s">
        <v>40</v>
      </c>
      <c r="E91" s="99"/>
      <c r="F91" s="160"/>
      <c r="G91" s="161"/>
      <c r="H91" s="161"/>
      <c r="I91" s="162">
        <v>226</v>
      </c>
      <c r="J91" s="100"/>
      <c r="K91" s="178"/>
      <c r="L91" s="178"/>
      <c r="M91" s="178"/>
      <c r="N91" s="72">
        <v>12000</v>
      </c>
      <c r="O91" s="209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2:255" s="1" customFormat="1" ht="23.25" thickBot="1" x14ac:dyDescent="0.25">
      <c r="B92" s="40" t="s">
        <v>566</v>
      </c>
      <c r="C92" s="22" t="s">
        <v>80</v>
      </c>
      <c r="D92" s="27" t="s">
        <v>43</v>
      </c>
      <c r="E92" s="99"/>
      <c r="F92" s="185"/>
      <c r="G92" s="186"/>
      <c r="H92" s="186"/>
      <c r="I92" s="187">
        <v>290</v>
      </c>
      <c r="J92" s="104" t="s">
        <v>81</v>
      </c>
      <c r="K92" s="201"/>
      <c r="L92" s="201"/>
      <c r="M92" s="201"/>
      <c r="N92" s="77">
        <v>1500</v>
      </c>
      <c r="O92" s="202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2:255" s="1" customFormat="1" ht="24" x14ac:dyDescent="0.2">
      <c r="B93" s="45" t="s">
        <v>143</v>
      </c>
      <c r="C93" s="425" t="s">
        <v>428</v>
      </c>
      <c r="D93" s="439"/>
      <c r="E93" s="99"/>
      <c r="F93" s="208"/>
      <c r="G93" s="427"/>
      <c r="H93" s="434"/>
      <c r="I93" s="437"/>
      <c r="J93" s="107"/>
      <c r="K93" s="190"/>
      <c r="L93" s="210"/>
      <c r="M93" s="210"/>
      <c r="N93" s="44">
        <v>500</v>
      </c>
      <c r="O93" s="42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2:255" s="1" customFormat="1" ht="23.25" thickBot="1" x14ac:dyDescent="0.25">
      <c r="B94" s="40" t="s">
        <v>144</v>
      </c>
      <c r="C94" s="22" t="s">
        <v>80</v>
      </c>
      <c r="D94" s="27" t="s">
        <v>43</v>
      </c>
      <c r="E94" s="99"/>
      <c r="F94" s="185"/>
      <c r="G94" s="186"/>
      <c r="H94" s="186"/>
      <c r="I94" s="187">
        <v>290</v>
      </c>
      <c r="J94" s="104" t="s">
        <v>81</v>
      </c>
      <c r="K94" s="201"/>
      <c r="L94" s="201"/>
      <c r="M94" s="201"/>
      <c r="N94" s="77">
        <v>500</v>
      </c>
      <c r="O94" s="202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2:255" s="1" customFormat="1" ht="24" x14ac:dyDescent="0.2">
      <c r="B95" s="45" t="s">
        <v>145</v>
      </c>
      <c r="C95" s="425" t="s">
        <v>398</v>
      </c>
      <c r="D95" s="439"/>
      <c r="E95" s="99"/>
      <c r="F95" s="208"/>
      <c r="G95" s="434"/>
      <c r="H95" s="434"/>
      <c r="I95" s="437"/>
      <c r="J95" s="107"/>
      <c r="K95" s="190"/>
      <c r="L95" s="210"/>
      <c r="M95" s="210"/>
      <c r="N95" s="44">
        <v>16000</v>
      </c>
      <c r="O95" s="42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2:255" s="1" customFormat="1" ht="23.25" thickBot="1" x14ac:dyDescent="0.25">
      <c r="B96" s="73" t="s">
        <v>146</v>
      </c>
      <c r="C96" s="22" t="s">
        <v>49</v>
      </c>
      <c r="D96" s="27" t="s">
        <v>43</v>
      </c>
      <c r="E96" s="99"/>
      <c r="F96" s="185"/>
      <c r="G96" s="186"/>
      <c r="H96" s="186"/>
      <c r="I96" s="187">
        <v>222</v>
      </c>
      <c r="J96" s="102" t="s">
        <v>58</v>
      </c>
      <c r="K96" s="188"/>
      <c r="L96" s="188"/>
      <c r="M96" s="188"/>
      <c r="N96" s="77">
        <v>16000</v>
      </c>
      <c r="O96" s="189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s="1" customFormat="1" ht="24" x14ac:dyDescent="0.2">
      <c r="B97" s="45" t="s">
        <v>151</v>
      </c>
      <c r="C97" s="425" t="s">
        <v>429</v>
      </c>
      <c r="D97" s="439"/>
      <c r="E97" s="99"/>
      <c r="F97" s="208"/>
      <c r="G97" s="211"/>
      <c r="H97" s="434"/>
      <c r="I97" s="437"/>
      <c r="J97" s="107"/>
      <c r="K97" s="190"/>
      <c r="L97" s="210"/>
      <c r="M97" s="210"/>
      <c r="N97" s="44">
        <v>16000</v>
      </c>
      <c r="O97" s="42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s="1" customFormat="1" x14ac:dyDescent="0.2">
      <c r="B98" s="51" t="s">
        <v>152</v>
      </c>
      <c r="C98" s="35" t="s">
        <v>62</v>
      </c>
      <c r="D98" s="36" t="s">
        <v>40</v>
      </c>
      <c r="E98" s="99"/>
      <c r="F98" s="160"/>
      <c r="G98" s="161"/>
      <c r="H98" s="161"/>
      <c r="I98" s="162">
        <v>226</v>
      </c>
      <c r="J98" s="100"/>
      <c r="K98" s="178"/>
      <c r="L98" s="178"/>
      <c r="M98" s="178"/>
      <c r="N98" s="72">
        <v>5000</v>
      </c>
      <c r="O98" s="212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s="1" customFormat="1" ht="30" x14ac:dyDescent="0.2">
      <c r="B99" s="34" t="s">
        <v>154</v>
      </c>
      <c r="C99" s="35" t="s">
        <v>65</v>
      </c>
      <c r="D99" s="36" t="s">
        <v>43</v>
      </c>
      <c r="E99" s="99"/>
      <c r="F99" s="160"/>
      <c r="G99" s="161"/>
      <c r="H99" s="161"/>
      <c r="I99" s="162">
        <v>290</v>
      </c>
      <c r="J99" s="100" t="s">
        <v>148</v>
      </c>
      <c r="K99" s="178"/>
      <c r="L99" s="178"/>
      <c r="M99" s="178"/>
      <c r="N99" s="72">
        <v>5000</v>
      </c>
      <c r="O99" s="212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s="1" customFormat="1" ht="13.5" thickBot="1" x14ac:dyDescent="0.25">
      <c r="B100" s="40" t="s">
        <v>156</v>
      </c>
      <c r="C100" s="22" t="s">
        <v>42</v>
      </c>
      <c r="D100" s="27" t="s">
        <v>43</v>
      </c>
      <c r="E100" s="99"/>
      <c r="F100" s="185"/>
      <c r="G100" s="186"/>
      <c r="H100" s="186"/>
      <c r="I100" s="187">
        <v>290</v>
      </c>
      <c r="J100" s="102" t="s">
        <v>150</v>
      </c>
      <c r="K100" s="188"/>
      <c r="L100" s="188"/>
      <c r="M100" s="188"/>
      <c r="N100" s="77">
        <v>6000</v>
      </c>
      <c r="O100" s="213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s="1" customFormat="1" ht="24" x14ac:dyDescent="0.2">
      <c r="B101" s="45" t="s">
        <v>157</v>
      </c>
      <c r="C101" s="425" t="s">
        <v>430</v>
      </c>
      <c r="D101" s="439"/>
      <c r="E101" s="99"/>
      <c r="F101" s="208"/>
      <c r="G101" s="434"/>
      <c r="H101" s="434"/>
      <c r="I101" s="437"/>
      <c r="J101" s="108"/>
      <c r="K101" s="190"/>
      <c r="L101" s="214"/>
      <c r="M101" s="214"/>
      <c r="N101" s="44">
        <v>47000</v>
      </c>
      <c r="O101" s="215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s="1" customFormat="1" ht="24" x14ac:dyDescent="0.2">
      <c r="A102" s="76"/>
      <c r="B102" s="74" t="s">
        <v>158</v>
      </c>
      <c r="C102" s="46" t="s">
        <v>431</v>
      </c>
      <c r="D102" s="36" t="s">
        <v>40</v>
      </c>
      <c r="E102" s="99"/>
      <c r="F102" s="160"/>
      <c r="G102" s="161"/>
      <c r="H102" s="434"/>
      <c r="I102" s="437">
        <v>226</v>
      </c>
      <c r="J102" s="108"/>
      <c r="K102" s="214"/>
      <c r="L102" s="214"/>
      <c r="M102" s="214"/>
      <c r="N102" s="79">
        <v>30000</v>
      </c>
      <c r="O102" s="215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s="1" customFormat="1" ht="22.5" x14ac:dyDescent="0.2">
      <c r="B103" s="34" t="s">
        <v>160</v>
      </c>
      <c r="C103" s="35" t="s">
        <v>46</v>
      </c>
      <c r="D103" s="36" t="s">
        <v>43</v>
      </c>
      <c r="E103" s="99"/>
      <c r="F103" s="160"/>
      <c r="G103" s="161"/>
      <c r="H103" s="161"/>
      <c r="I103" s="162">
        <v>340</v>
      </c>
      <c r="J103" s="100" t="s">
        <v>153</v>
      </c>
      <c r="K103" s="178"/>
      <c r="L103" s="178"/>
      <c r="M103" s="178"/>
      <c r="N103" s="72">
        <v>5000</v>
      </c>
      <c r="O103" s="212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s="1" customFormat="1" ht="30" x14ac:dyDescent="0.2">
      <c r="B104" s="34" t="s">
        <v>161</v>
      </c>
      <c r="C104" s="35" t="s">
        <v>65</v>
      </c>
      <c r="D104" s="36" t="s">
        <v>43</v>
      </c>
      <c r="E104" s="99"/>
      <c r="F104" s="160"/>
      <c r="G104" s="181"/>
      <c r="H104" s="161"/>
      <c r="I104" s="162">
        <v>290</v>
      </c>
      <c r="J104" s="100" t="s">
        <v>155</v>
      </c>
      <c r="K104" s="178"/>
      <c r="L104" s="178"/>
      <c r="M104" s="178"/>
      <c r="N104" s="72">
        <v>2000</v>
      </c>
      <c r="O104" s="212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s="1" customFormat="1" x14ac:dyDescent="0.2">
      <c r="B105" s="51" t="s">
        <v>163</v>
      </c>
      <c r="C105" s="35" t="s">
        <v>62</v>
      </c>
      <c r="D105" s="36" t="s">
        <v>40</v>
      </c>
      <c r="E105" s="99"/>
      <c r="F105" s="160"/>
      <c r="G105" s="161"/>
      <c r="H105" s="161"/>
      <c r="I105" s="162">
        <v>226</v>
      </c>
      <c r="J105" s="100"/>
      <c r="K105" s="178"/>
      <c r="L105" s="178"/>
      <c r="M105" s="178"/>
      <c r="N105" s="72">
        <v>5000</v>
      </c>
      <c r="O105" s="212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s="1" customFormat="1" ht="13.5" thickBot="1" x14ac:dyDescent="0.25">
      <c r="B106" s="73" t="s">
        <v>164</v>
      </c>
      <c r="C106" s="22" t="s">
        <v>63</v>
      </c>
      <c r="D106" s="27" t="s">
        <v>40</v>
      </c>
      <c r="E106" s="99"/>
      <c r="F106" s="185"/>
      <c r="G106" s="186"/>
      <c r="H106" s="186"/>
      <c r="I106" s="187">
        <v>226</v>
      </c>
      <c r="J106" s="102"/>
      <c r="K106" s="188"/>
      <c r="L106" s="188"/>
      <c r="M106" s="188"/>
      <c r="N106" s="77">
        <v>5000</v>
      </c>
      <c r="O106" s="213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s="1" customFormat="1" ht="24" x14ac:dyDescent="0.2">
      <c r="B107" s="45" t="s">
        <v>432</v>
      </c>
      <c r="C107" s="425" t="s">
        <v>433</v>
      </c>
      <c r="D107" s="439"/>
      <c r="E107" s="99"/>
      <c r="F107" s="208"/>
      <c r="G107" s="434"/>
      <c r="H107" s="434"/>
      <c r="I107" s="437"/>
      <c r="J107" s="108"/>
      <c r="K107" s="190"/>
      <c r="L107" s="214"/>
      <c r="M107" s="214"/>
      <c r="N107" s="44">
        <v>35600</v>
      </c>
      <c r="O107" s="215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s="1" customFormat="1" x14ac:dyDescent="0.2">
      <c r="B108" s="34" t="s">
        <v>434</v>
      </c>
      <c r="C108" s="35" t="s">
        <v>42</v>
      </c>
      <c r="D108" s="36" t="s">
        <v>43</v>
      </c>
      <c r="E108" s="99"/>
      <c r="F108" s="160"/>
      <c r="G108" s="181"/>
      <c r="H108" s="161"/>
      <c r="I108" s="162">
        <v>290</v>
      </c>
      <c r="J108" s="100" t="s">
        <v>159</v>
      </c>
      <c r="K108" s="178"/>
      <c r="L108" s="178"/>
      <c r="M108" s="178"/>
      <c r="N108" s="72">
        <v>4000</v>
      </c>
      <c r="O108" s="212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s="1" customFormat="1" ht="15" x14ac:dyDescent="0.2">
      <c r="B109" s="51" t="s">
        <v>435</v>
      </c>
      <c r="C109" s="35" t="s">
        <v>437</v>
      </c>
      <c r="D109" s="36" t="s">
        <v>40</v>
      </c>
      <c r="E109" s="99"/>
      <c r="F109" s="160"/>
      <c r="G109" s="181"/>
      <c r="H109" s="161"/>
      <c r="I109" s="162">
        <v>226</v>
      </c>
      <c r="J109" s="100" t="s">
        <v>162</v>
      </c>
      <c r="K109" s="178"/>
      <c r="L109" s="178"/>
      <c r="M109" s="178"/>
      <c r="N109" s="72">
        <v>15600</v>
      </c>
      <c r="O109" s="212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s="1" customFormat="1" x14ac:dyDescent="0.2">
      <c r="B110" s="51" t="s">
        <v>436</v>
      </c>
      <c r="C110" s="35" t="s">
        <v>49</v>
      </c>
      <c r="D110" s="36" t="s">
        <v>43</v>
      </c>
      <c r="E110" s="99"/>
      <c r="F110" s="160"/>
      <c r="G110" s="181"/>
      <c r="H110" s="161"/>
      <c r="I110" s="162">
        <v>222</v>
      </c>
      <c r="J110" s="100"/>
      <c r="K110" s="178"/>
      <c r="L110" s="178"/>
      <c r="M110" s="178"/>
      <c r="N110" s="72">
        <v>10000</v>
      </c>
      <c r="O110" s="212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s="1" customFormat="1" ht="13.5" thickBot="1" x14ac:dyDescent="0.25">
      <c r="B111" s="73" t="s">
        <v>438</v>
      </c>
      <c r="C111" s="22" t="s">
        <v>113</v>
      </c>
      <c r="D111" s="27" t="s">
        <v>40</v>
      </c>
      <c r="E111" s="99"/>
      <c r="F111" s="185"/>
      <c r="G111" s="186"/>
      <c r="H111" s="186"/>
      <c r="I111" s="187">
        <v>226</v>
      </c>
      <c r="J111" s="102"/>
      <c r="K111" s="188"/>
      <c r="L111" s="188"/>
      <c r="M111" s="188"/>
      <c r="N111" s="77">
        <v>6000</v>
      </c>
      <c r="O111" s="213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s="1" customFormat="1" x14ac:dyDescent="0.2">
      <c r="B112" s="433">
        <v>32</v>
      </c>
      <c r="C112" s="47" t="s">
        <v>165</v>
      </c>
      <c r="D112" s="439"/>
      <c r="E112" s="99"/>
      <c r="F112" s="208"/>
      <c r="G112" s="216"/>
      <c r="H112" s="434"/>
      <c r="I112" s="437"/>
      <c r="J112" s="418"/>
      <c r="K112" s="190"/>
      <c r="L112" s="192"/>
      <c r="M112" s="192"/>
      <c r="N112" s="421">
        <v>147000</v>
      </c>
      <c r="O112" s="42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2:255" s="1" customFormat="1" x14ac:dyDescent="0.2">
      <c r="B113" s="34" t="s">
        <v>168</v>
      </c>
      <c r="C113" s="35" t="s">
        <v>42</v>
      </c>
      <c r="D113" s="36" t="s">
        <v>43</v>
      </c>
      <c r="E113" s="99"/>
      <c r="F113" s="160"/>
      <c r="G113" s="181"/>
      <c r="H113" s="161"/>
      <c r="I113" s="162">
        <v>290</v>
      </c>
      <c r="J113" s="100" t="s">
        <v>166</v>
      </c>
      <c r="K113" s="178"/>
      <c r="L113" s="178"/>
      <c r="M113" s="178"/>
      <c r="N113" s="72">
        <v>15000</v>
      </c>
      <c r="O113" s="198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2:255" s="1" customFormat="1" ht="15.75" thickBot="1" x14ac:dyDescent="0.25">
      <c r="B114" s="40" t="s">
        <v>439</v>
      </c>
      <c r="C114" s="22" t="s">
        <v>130</v>
      </c>
      <c r="D114" s="27" t="s">
        <v>43</v>
      </c>
      <c r="E114" s="99"/>
      <c r="F114" s="185"/>
      <c r="G114" s="186"/>
      <c r="H114" s="186"/>
      <c r="I114" s="187">
        <v>290</v>
      </c>
      <c r="J114" s="102" t="s">
        <v>167</v>
      </c>
      <c r="K114" s="188"/>
      <c r="L114" s="188"/>
      <c r="M114" s="188"/>
      <c r="N114" s="77">
        <v>132000</v>
      </c>
      <c r="O114" s="207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2:255" s="1" customFormat="1" ht="24" x14ac:dyDescent="0.2">
      <c r="B115" s="433">
        <v>33</v>
      </c>
      <c r="C115" s="425" t="s">
        <v>440</v>
      </c>
      <c r="D115" s="439"/>
      <c r="E115" s="99"/>
      <c r="F115" s="208"/>
      <c r="G115" s="427"/>
      <c r="H115" s="434"/>
      <c r="I115" s="437"/>
      <c r="J115" s="418"/>
      <c r="K115" s="190"/>
      <c r="L115" s="192"/>
      <c r="M115" s="192"/>
      <c r="N115" s="421">
        <v>3000</v>
      </c>
      <c r="O115" s="42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2:255" s="1" customFormat="1" ht="15.75" thickBot="1" x14ac:dyDescent="0.25">
      <c r="B116" s="40" t="s">
        <v>168</v>
      </c>
      <c r="C116" s="22" t="s">
        <v>80</v>
      </c>
      <c r="D116" s="27" t="s">
        <v>43</v>
      </c>
      <c r="E116" s="99"/>
      <c r="F116" s="185"/>
      <c r="G116" s="186"/>
      <c r="H116" s="186"/>
      <c r="I116" s="187">
        <v>290</v>
      </c>
      <c r="J116" s="104" t="s">
        <v>169</v>
      </c>
      <c r="K116" s="201"/>
      <c r="L116" s="201"/>
      <c r="M116" s="201"/>
      <c r="N116" s="77">
        <v>3000</v>
      </c>
      <c r="O116" s="202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2:255" s="1" customFormat="1" ht="24" x14ac:dyDescent="0.2">
      <c r="B117" s="433">
        <v>34</v>
      </c>
      <c r="C117" s="425" t="s">
        <v>441</v>
      </c>
      <c r="D117" s="439"/>
      <c r="E117" s="99"/>
      <c r="F117" s="208"/>
      <c r="G117" s="434"/>
      <c r="H117" s="434"/>
      <c r="I117" s="437"/>
      <c r="J117" s="418"/>
      <c r="K117" s="190"/>
      <c r="L117" s="192"/>
      <c r="M117" s="192"/>
      <c r="N117" s="421">
        <v>7000</v>
      </c>
      <c r="O117" s="42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2:255" s="1" customFormat="1" ht="15.75" thickBot="1" x14ac:dyDescent="0.25">
      <c r="B118" s="34" t="s">
        <v>172</v>
      </c>
      <c r="C118" s="35" t="s">
        <v>42</v>
      </c>
      <c r="D118" s="36" t="s">
        <v>43</v>
      </c>
      <c r="E118" s="99"/>
      <c r="F118" s="160"/>
      <c r="G118" s="186"/>
      <c r="H118" s="161"/>
      <c r="I118" s="162">
        <v>290</v>
      </c>
      <c r="J118" s="100" t="s">
        <v>171</v>
      </c>
      <c r="K118" s="178"/>
      <c r="L118" s="178"/>
      <c r="M118" s="178"/>
      <c r="N118" s="32">
        <v>7000</v>
      </c>
      <c r="O118" s="203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2:255" s="1" customFormat="1" ht="36.75" thickBot="1" x14ac:dyDescent="0.25">
      <c r="B119" s="433"/>
      <c r="C119" s="425" t="s">
        <v>442</v>
      </c>
      <c r="D119" s="439"/>
      <c r="E119" s="99"/>
      <c r="F119" s="208"/>
      <c r="G119" s="186"/>
      <c r="H119" s="434"/>
      <c r="I119" s="437"/>
      <c r="J119" s="418"/>
      <c r="K119" s="190"/>
      <c r="L119" s="192"/>
      <c r="M119" s="192"/>
      <c r="N119" s="421">
        <v>250000</v>
      </c>
      <c r="O119" s="42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2:255" s="1" customFormat="1" ht="13.5" thickBot="1" x14ac:dyDescent="0.25">
      <c r="B120" s="40" t="s">
        <v>174</v>
      </c>
      <c r="C120" s="22" t="s">
        <v>395</v>
      </c>
      <c r="D120" s="27" t="s">
        <v>40</v>
      </c>
      <c r="E120" s="99"/>
      <c r="F120" s="185"/>
      <c r="G120" s="186"/>
      <c r="H120" s="186"/>
      <c r="I120" s="187">
        <v>226</v>
      </c>
      <c r="J120" s="102"/>
      <c r="K120" s="188"/>
      <c r="L120" s="188"/>
      <c r="M120" s="188"/>
      <c r="N120" s="217">
        <v>250000</v>
      </c>
      <c r="O120" s="218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2:255" s="1" customFormat="1" ht="36" x14ac:dyDescent="0.2">
      <c r="B121" s="45" t="s">
        <v>175</v>
      </c>
      <c r="C121" s="425" t="s">
        <v>443</v>
      </c>
      <c r="D121" s="439"/>
      <c r="E121" s="99"/>
      <c r="F121" s="208"/>
      <c r="G121" s="427"/>
      <c r="H121" s="434"/>
      <c r="I121" s="437"/>
      <c r="J121" s="418"/>
      <c r="K121" s="190"/>
      <c r="L121" s="192"/>
      <c r="M121" s="192"/>
      <c r="N121" s="44">
        <v>1500</v>
      </c>
      <c r="O121" s="42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2:255" s="1" customFormat="1" ht="15.75" thickBot="1" x14ac:dyDescent="0.25">
      <c r="B122" s="40" t="s">
        <v>176</v>
      </c>
      <c r="C122" s="22" t="s">
        <v>46</v>
      </c>
      <c r="D122" s="27" t="s">
        <v>43</v>
      </c>
      <c r="E122" s="99"/>
      <c r="F122" s="185"/>
      <c r="G122" s="186"/>
      <c r="H122" s="186"/>
      <c r="I122" s="187">
        <v>340</v>
      </c>
      <c r="J122" s="102" t="s">
        <v>103</v>
      </c>
      <c r="K122" s="188"/>
      <c r="L122" s="188"/>
      <c r="M122" s="188"/>
      <c r="N122" s="77">
        <v>1500</v>
      </c>
      <c r="O122" s="218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2:255" s="1" customFormat="1" ht="24" x14ac:dyDescent="0.2">
      <c r="B123" s="45" t="s">
        <v>177</v>
      </c>
      <c r="C123" s="425" t="s">
        <v>444</v>
      </c>
      <c r="D123" s="439"/>
      <c r="E123" s="99"/>
      <c r="F123" s="208"/>
      <c r="G123" s="434"/>
      <c r="H123" s="434"/>
      <c r="I123" s="437"/>
      <c r="J123" s="418"/>
      <c r="K123" s="190"/>
      <c r="L123" s="192"/>
      <c r="M123" s="192"/>
      <c r="N123" s="44">
        <v>230000</v>
      </c>
      <c r="O123" s="42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2:255" s="1" customFormat="1" ht="23.25" thickBot="1" x14ac:dyDescent="0.25">
      <c r="B124" s="34" t="s">
        <v>178</v>
      </c>
      <c r="C124" s="35" t="s">
        <v>49</v>
      </c>
      <c r="D124" s="36" t="s">
        <v>43</v>
      </c>
      <c r="E124" s="99"/>
      <c r="F124" s="160"/>
      <c r="G124" s="186"/>
      <c r="H124" s="161"/>
      <c r="I124" s="162">
        <v>222</v>
      </c>
      <c r="J124" s="100" t="s">
        <v>58</v>
      </c>
      <c r="K124" s="178"/>
      <c r="L124" s="178"/>
      <c r="M124" s="178"/>
      <c r="N124" s="32">
        <v>200000</v>
      </c>
      <c r="O124" s="209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2:255" s="1" customFormat="1" ht="24.75" thickBot="1" x14ac:dyDescent="0.25">
      <c r="B125" s="73" t="s">
        <v>179</v>
      </c>
      <c r="C125" s="22" t="s">
        <v>59</v>
      </c>
      <c r="D125" s="27" t="s">
        <v>40</v>
      </c>
      <c r="E125" s="99"/>
      <c r="F125" s="185"/>
      <c r="G125" s="186"/>
      <c r="H125" s="186"/>
      <c r="I125" s="187">
        <v>226</v>
      </c>
      <c r="J125" s="102"/>
      <c r="K125" s="188"/>
      <c r="L125" s="188"/>
      <c r="M125" s="188"/>
      <c r="N125" s="77">
        <v>30000</v>
      </c>
      <c r="O125" s="218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2:255" s="1" customFormat="1" ht="24" x14ac:dyDescent="0.2">
      <c r="B126" s="45" t="s">
        <v>180</v>
      </c>
      <c r="C126" s="425" t="s">
        <v>445</v>
      </c>
      <c r="D126" s="439"/>
      <c r="E126" s="99"/>
      <c r="F126" s="208"/>
      <c r="G126" s="434"/>
      <c r="H126" s="434"/>
      <c r="I126" s="437"/>
      <c r="J126" s="418"/>
      <c r="K126" s="190"/>
      <c r="L126" s="192"/>
      <c r="M126" s="192"/>
      <c r="N126" s="44">
        <v>18500</v>
      </c>
      <c r="O126" s="42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2:255" s="1" customFormat="1" ht="23.25" thickBot="1" x14ac:dyDescent="0.25">
      <c r="B127" s="34" t="s">
        <v>181</v>
      </c>
      <c r="C127" s="35" t="s">
        <v>49</v>
      </c>
      <c r="D127" s="36" t="s">
        <v>43</v>
      </c>
      <c r="E127" s="99"/>
      <c r="F127" s="160"/>
      <c r="G127" s="186"/>
      <c r="H127" s="161"/>
      <c r="I127" s="162">
        <v>222</v>
      </c>
      <c r="J127" s="100" t="s">
        <v>58</v>
      </c>
      <c r="K127" s="178"/>
      <c r="L127" s="178"/>
      <c r="M127" s="178"/>
      <c r="N127" s="32">
        <v>16000</v>
      </c>
      <c r="O127" s="209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2:255" s="1" customFormat="1" ht="24.75" thickBot="1" x14ac:dyDescent="0.25">
      <c r="B128" s="73" t="s">
        <v>446</v>
      </c>
      <c r="C128" s="22" t="s">
        <v>59</v>
      </c>
      <c r="D128" s="27" t="s">
        <v>40</v>
      </c>
      <c r="E128" s="99"/>
      <c r="F128" s="185"/>
      <c r="G128" s="186"/>
      <c r="H128" s="186"/>
      <c r="I128" s="187">
        <v>226</v>
      </c>
      <c r="J128" s="102"/>
      <c r="K128" s="188"/>
      <c r="L128" s="188"/>
      <c r="M128" s="188"/>
      <c r="N128" s="77">
        <v>2500</v>
      </c>
      <c r="O128" s="218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2:255" s="1" customFormat="1" ht="24" x14ac:dyDescent="0.2">
      <c r="B129" s="45" t="s">
        <v>447</v>
      </c>
      <c r="C129" s="425" t="s">
        <v>448</v>
      </c>
      <c r="D129" s="439"/>
      <c r="E129" s="99"/>
      <c r="F129" s="208"/>
      <c r="G129" s="434"/>
      <c r="H129" s="434"/>
      <c r="I129" s="437"/>
      <c r="J129" s="418"/>
      <c r="K129" s="190"/>
      <c r="L129" s="192"/>
      <c r="M129" s="192"/>
      <c r="N129" s="44">
        <v>10000</v>
      </c>
      <c r="O129" s="42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2:255" s="1" customFormat="1" ht="13.5" thickBot="1" x14ac:dyDescent="0.25">
      <c r="B130" s="40" t="s">
        <v>182</v>
      </c>
      <c r="C130" s="22" t="s">
        <v>49</v>
      </c>
      <c r="D130" s="27" t="s">
        <v>43</v>
      </c>
      <c r="E130" s="99"/>
      <c r="F130" s="185"/>
      <c r="G130" s="186"/>
      <c r="H130" s="186"/>
      <c r="I130" s="187">
        <v>222</v>
      </c>
      <c r="J130" s="102"/>
      <c r="K130" s="188"/>
      <c r="L130" s="188"/>
      <c r="M130" s="188"/>
      <c r="N130" s="217">
        <v>10000</v>
      </c>
      <c r="O130" s="218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2:255" s="1" customFormat="1" ht="24" x14ac:dyDescent="0.2">
      <c r="B131" s="45" t="s">
        <v>183</v>
      </c>
      <c r="C131" s="425" t="s">
        <v>398</v>
      </c>
      <c r="D131" s="439"/>
      <c r="E131" s="99"/>
      <c r="F131" s="208"/>
      <c r="G131" s="427"/>
      <c r="H131" s="434"/>
      <c r="I131" s="437"/>
      <c r="J131" s="418"/>
      <c r="K131" s="190"/>
      <c r="L131" s="192"/>
      <c r="M131" s="192"/>
      <c r="N131" s="44">
        <v>16000</v>
      </c>
      <c r="O131" s="42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2:255" s="1" customFormat="1" ht="23.25" thickBot="1" x14ac:dyDescent="0.25">
      <c r="B132" s="73" t="s">
        <v>184</v>
      </c>
      <c r="C132" s="22" t="s">
        <v>49</v>
      </c>
      <c r="D132" s="27" t="s">
        <v>43</v>
      </c>
      <c r="E132" s="99"/>
      <c r="F132" s="185"/>
      <c r="G132" s="186"/>
      <c r="H132" s="186"/>
      <c r="I132" s="187">
        <v>222</v>
      </c>
      <c r="J132" s="102" t="s">
        <v>58</v>
      </c>
      <c r="K132" s="188"/>
      <c r="L132" s="188"/>
      <c r="M132" s="188"/>
      <c r="N132" s="77">
        <v>16000</v>
      </c>
      <c r="O132" s="189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2:255" s="1" customFormat="1" ht="24" x14ac:dyDescent="0.2">
      <c r="B133" s="45" t="s">
        <v>189</v>
      </c>
      <c r="C133" s="425" t="s">
        <v>449</v>
      </c>
      <c r="D133" s="439"/>
      <c r="E133" s="99"/>
      <c r="F133" s="208"/>
      <c r="G133" s="434"/>
      <c r="H133" s="434"/>
      <c r="I133" s="437"/>
      <c r="J133" s="418"/>
      <c r="K133" s="190"/>
      <c r="L133" s="192"/>
      <c r="M133" s="192"/>
      <c r="N133" s="44">
        <f>N134+N135+N136+N137+N138+N139+N140</f>
        <v>131500</v>
      </c>
      <c r="O133" s="42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2:255" s="1" customFormat="1" ht="15" x14ac:dyDescent="0.2">
      <c r="B134" s="34" t="s">
        <v>190</v>
      </c>
      <c r="C134" s="35" t="s">
        <v>42</v>
      </c>
      <c r="D134" s="36" t="s">
        <v>43</v>
      </c>
      <c r="E134" s="99"/>
      <c r="F134" s="160"/>
      <c r="G134" s="181"/>
      <c r="H134" s="161"/>
      <c r="I134" s="162">
        <v>290</v>
      </c>
      <c r="J134" s="100" t="s">
        <v>185</v>
      </c>
      <c r="K134" s="178"/>
      <c r="L134" s="178"/>
      <c r="M134" s="178"/>
      <c r="N134" s="72">
        <v>9000</v>
      </c>
      <c r="O134" s="212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2:255" s="1" customFormat="1" ht="22.5" x14ac:dyDescent="0.2">
      <c r="B135" s="34" t="s">
        <v>450</v>
      </c>
      <c r="C135" s="35" t="s">
        <v>46</v>
      </c>
      <c r="D135" s="36" t="s">
        <v>43</v>
      </c>
      <c r="E135" s="99"/>
      <c r="F135" s="160"/>
      <c r="G135" s="181"/>
      <c r="H135" s="161"/>
      <c r="I135" s="162">
        <v>340</v>
      </c>
      <c r="J135" s="100" t="s">
        <v>153</v>
      </c>
      <c r="K135" s="178"/>
      <c r="L135" s="178"/>
      <c r="M135" s="178"/>
      <c r="N135" s="72">
        <v>3500</v>
      </c>
      <c r="O135" s="203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2:255" s="1" customFormat="1" ht="15" x14ac:dyDescent="0.2">
      <c r="B136" s="51" t="s">
        <v>451</v>
      </c>
      <c r="C136" s="35" t="s">
        <v>117</v>
      </c>
      <c r="D136" s="36" t="s">
        <v>40</v>
      </c>
      <c r="E136" s="99"/>
      <c r="F136" s="160"/>
      <c r="G136" s="181"/>
      <c r="H136" s="161"/>
      <c r="I136" s="162">
        <v>226</v>
      </c>
      <c r="J136" s="100" t="s">
        <v>186</v>
      </c>
      <c r="K136" s="178"/>
      <c r="L136" s="178"/>
      <c r="M136" s="178"/>
      <c r="N136" s="72">
        <v>5000</v>
      </c>
      <c r="O136" s="212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2:255" s="1" customFormat="1" x14ac:dyDescent="0.2">
      <c r="B137" s="51" t="s">
        <v>452</v>
      </c>
      <c r="C137" s="35" t="s">
        <v>49</v>
      </c>
      <c r="D137" s="36" t="s">
        <v>43</v>
      </c>
      <c r="E137" s="99"/>
      <c r="F137" s="160"/>
      <c r="G137" s="181"/>
      <c r="H137" s="161"/>
      <c r="I137" s="162">
        <v>222</v>
      </c>
      <c r="J137" s="100"/>
      <c r="K137" s="178"/>
      <c r="L137" s="178"/>
      <c r="M137" s="178"/>
      <c r="N137" s="72">
        <f>10000+14000</f>
        <v>24000</v>
      </c>
      <c r="O137" s="212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2:255" s="1" customFormat="1" ht="36" x14ac:dyDescent="0.2">
      <c r="B138" s="51" t="s">
        <v>453</v>
      </c>
      <c r="C138" s="35" t="s">
        <v>187</v>
      </c>
      <c r="D138" s="36" t="s">
        <v>40</v>
      </c>
      <c r="E138" s="99"/>
      <c r="F138" s="160"/>
      <c r="G138" s="181"/>
      <c r="H138" s="161"/>
      <c r="I138" s="162">
        <v>226</v>
      </c>
      <c r="J138" s="100"/>
      <c r="K138" s="178"/>
      <c r="L138" s="178"/>
      <c r="M138" s="178"/>
      <c r="N138" s="72">
        <v>50000</v>
      </c>
      <c r="O138" s="212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2:255" s="1" customFormat="1" x14ac:dyDescent="0.2">
      <c r="B139" s="75" t="s">
        <v>454</v>
      </c>
      <c r="C139" s="38" t="s">
        <v>437</v>
      </c>
      <c r="D139" s="39" t="s">
        <v>377</v>
      </c>
      <c r="E139" s="99"/>
      <c r="F139" s="180"/>
      <c r="G139" s="181"/>
      <c r="H139" s="181"/>
      <c r="I139" s="182">
        <v>226</v>
      </c>
      <c r="J139" s="101" t="s">
        <v>455</v>
      </c>
      <c r="K139" s="183"/>
      <c r="L139" s="183"/>
      <c r="M139" s="183"/>
      <c r="N139" s="80">
        <v>35000</v>
      </c>
      <c r="O139" s="219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2:255" s="1" customFormat="1" ht="13.5" thickBot="1" x14ac:dyDescent="0.25">
      <c r="B140" s="73" t="s">
        <v>456</v>
      </c>
      <c r="C140" s="22" t="s">
        <v>62</v>
      </c>
      <c r="D140" s="27" t="s">
        <v>40</v>
      </c>
      <c r="E140" s="99"/>
      <c r="F140" s="185"/>
      <c r="G140" s="186"/>
      <c r="H140" s="186"/>
      <c r="I140" s="187">
        <v>226</v>
      </c>
      <c r="J140" s="102"/>
      <c r="K140" s="188"/>
      <c r="L140" s="188"/>
      <c r="M140" s="188"/>
      <c r="N140" s="77">
        <v>5000</v>
      </c>
      <c r="O140" s="213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2:255" s="1" customFormat="1" ht="36" x14ac:dyDescent="0.2">
      <c r="B141" s="45" t="s">
        <v>192</v>
      </c>
      <c r="C141" s="425" t="s">
        <v>457</v>
      </c>
      <c r="D141" s="439"/>
      <c r="E141" s="99"/>
      <c r="F141" s="208"/>
      <c r="G141" s="434"/>
      <c r="H141" s="434"/>
      <c r="I141" s="437"/>
      <c r="J141" s="418"/>
      <c r="K141" s="190"/>
      <c r="L141" s="192"/>
      <c r="M141" s="192"/>
      <c r="N141" s="44">
        <v>6000</v>
      </c>
      <c r="O141" s="42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2:255" s="1" customFormat="1" ht="15.75" thickBot="1" x14ac:dyDescent="0.25">
      <c r="B142" s="73" t="s">
        <v>193</v>
      </c>
      <c r="C142" s="22" t="s">
        <v>49</v>
      </c>
      <c r="D142" s="27" t="s">
        <v>43</v>
      </c>
      <c r="E142" s="99"/>
      <c r="F142" s="185"/>
      <c r="G142" s="186"/>
      <c r="H142" s="186"/>
      <c r="I142" s="187">
        <v>222</v>
      </c>
      <c r="J142" s="102" t="s">
        <v>191</v>
      </c>
      <c r="K142" s="188"/>
      <c r="L142" s="188"/>
      <c r="M142" s="188"/>
      <c r="N142" s="77">
        <v>6000</v>
      </c>
      <c r="O142" s="218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2:255" s="1" customFormat="1" ht="24" x14ac:dyDescent="0.2">
      <c r="B143" s="45" t="s">
        <v>196</v>
      </c>
      <c r="C143" s="425" t="s">
        <v>458</v>
      </c>
      <c r="D143" s="439"/>
      <c r="E143" s="99"/>
      <c r="F143" s="208"/>
      <c r="G143" s="427"/>
      <c r="H143" s="434"/>
      <c r="I143" s="437"/>
      <c r="J143" s="418"/>
      <c r="K143" s="190"/>
      <c r="L143" s="192"/>
      <c r="M143" s="192"/>
      <c r="N143" s="44">
        <v>71500</v>
      </c>
      <c r="O143" s="42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2:255" s="1" customFormat="1" ht="22.5" x14ac:dyDescent="0.2">
      <c r="B144" s="34" t="s">
        <v>197</v>
      </c>
      <c r="C144" s="35" t="s">
        <v>46</v>
      </c>
      <c r="D144" s="36" t="s">
        <v>43</v>
      </c>
      <c r="E144" s="99"/>
      <c r="F144" s="160"/>
      <c r="G144" s="161"/>
      <c r="H144" s="161"/>
      <c r="I144" s="162">
        <v>340</v>
      </c>
      <c r="J144" s="100" t="s">
        <v>153</v>
      </c>
      <c r="K144" s="178"/>
      <c r="L144" s="178"/>
      <c r="M144" s="178"/>
      <c r="N144" s="72">
        <v>5000</v>
      </c>
      <c r="O144" s="203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2:255" s="1" customFormat="1" x14ac:dyDescent="0.2">
      <c r="B145" s="34" t="s">
        <v>459</v>
      </c>
      <c r="C145" s="35" t="s">
        <v>65</v>
      </c>
      <c r="D145" s="36" t="s">
        <v>43</v>
      </c>
      <c r="E145" s="99"/>
      <c r="F145" s="160"/>
      <c r="G145" s="161"/>
      <c r="H145" s="161"/>
      <c r="I145" s="162">
        <v>290</v>
      </c>
      <c r="J145" s="100" t="s">
        <v>194</v>
      </c>
      <c r="K145" s="178"/>
      <c r="L145" s="178"/>
      <c r="M145" s="178"/>
      <c r="N145" s="72">
        <v>500</v>
      </c>
      <c r="O145" s="203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2:255" s="1" customFormat="1" x14ac:dyDescent="0.2">
      <c r="B146" s="34" t="s">
        <v>460</v>
      </c>
      <c r="C146" s="35" t="s">
        <v>195</v>
      </c>
      <c r="D146" s="36" t="s">
        <v>43</v>
      </c>
      <c r="E146" s="99"/>
      <c r="F146" s="160"/>
      <c r="G146" s="181"/>
      <c r="H146" s="161"/>
      <c r="I146" s="162">
        <v>290</v>
      </c>
      <c r="J146" s="100"/>
      <c r="K146" s="178"/>
      <c r="L146" s="178"/>
      <c r="M146" s="178"/>
      <c r="N146" s="72">
        <v>20000</v>
      </c>
      <c r="O146" s="203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2:255" s="1" customFormat="1" ht="24" x14ac:dyDescent="0.2">
      <c r="B147" s="51" t="s">
        <v>461</v>
      </c>
      <c r="C147" s="35" t="s">
        <v>431</v>
      </c>
      <c r="D147" s="36" t="s">
        <v>40</v>
      </c>
      <c r="E147" s="99"/>
      <c r="F147" s="160"/>
      <c r="G147" s="181"/>
      <c r="H147" s="161"/>
      <c r="I147" s="162">
        <v>226</v>
      </c>
      <c r="J147" s="100"/>
      <c r="K147" s="178"/>
      <c r="L147" s="178"/>
      <c r="M147" s="178"/>
      <c r="N147" s="72">
        <v>25000</v>
      </c>
      <c r="O147" s="203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2:255" s="1" customFormat="1" x14ac:dyDescent="0.2">
      <c r="B148" s="51" t="s">
        <v>462</v>
      </c>
      <c r="C148" s="35" t="s">
        <v>62</v>
      </c>
      <c r="D148" s="36" t="s">
        <v>40</v>
      </c>
      <c r="E148" s="99"/>
      <c r="F148" s="160"/>
      <c r="G148" s="161"/>
      <c r="H148" s="161"/>
      <c r="I148" s="162">
        <v>226</v>
      </c>
      <c r="J148" s="100"/>
      <c r="K148" s="178"/>
      <c r="L148" s="178"/>
      <c r="M148" s="178"/>
      <c r="N148" s="72">
        <v>5000</v>
      </c>
      <c r="O148" s="203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2:255" s="1" customFormat="1" ht="23.25" thickBot="1" x14ac:dyDescent="0.25">
      <c r="B149" s="75" t="s">
        <v>463</v>
      </c>
      <c r="C149" s="38" t="s">
        <v>49</v>
      </c>
      <c r="D149" s="39" t="s">
        <v>43</v>
      </c>
      <c r="E149" s="223"/>
      <c r="F149" s="180"/>
      <c r="G149" s="181"/>
      <c r="H149" s="181"/>
      <c r="I149" s="182">
        <v>222</v>
      </c>
      <c r="J149" s="101" t="s">
        <v>58</v>
      </c>
      <c r="K149" s="183"/>
      <c r="L149" s="183"/>
      <c r="M149" s="183"/>
      <c r="N149" s="80">
        <v>16000</v>
      </c>
      <c r="O149" s="388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2:255" s="1" customFormat="1" ht="24" x14ac:dyDescent="0.2">
      <c r="B150" s="342" t="s">
        <v>464</v>
      </c>
      <c r="C150" s="24" t="s">
        <v>398</v>
      </c>
      <c r="D150" s="29"/>
      <c r="E150" s="283"/>
      <c r="F150" s="255"/>
      <c r="G150" s="216"/>
      <c r="H150" s="216"/>
      <c r="I150" s="293"/>
      <c r="J150" s="118"/>
      <c r="K150" s="190"/>
      <c r="L150" s="274"/>
      <c r="M150" s="274"/>
      <c r="N150" s="60">
        <v>16000</v>
      </c>
      <c r="O150" s="29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2:255" s="1" customFormat="1" ht="23.25" thickBot="1" x14ac:dyDescent="0.25">
      <c r="B151" s="145" t="s">
        <v>215</v>
      </c>
      <c r="C151" s="22" t="s">
        <v>49</v>
      </c>
      <c r="D151" s="27" t="s">
        <v>43</v>
      </c>
      <c r="E151" s="286"/>
      <c r="F151" s="185"/>
      <c r="G151" s="186"/>
      <c r="H151" s="186"/>
      <c r="I151" s="187">
        <v>222</v>
      </c>
      <c r="J151" s="102" t="s">
        <v>58</v>
      </c>
      <c r="K151" s="188"/>
      <c r="L151" s="188"/>
      <c r="M151" s="188"/>
      <c r="N151" s="217">
        <v>16000</v>
      </c>
      <c r="O151" s="321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2:255" s="1" customFormat="1" ht="24" x14ac:dyDescent="0.2">
      <c r="B152" s="141" t="s">
        <v>465</v>
      </c>
      <c r="C152" s="24" t="s">
        <v>198</v>
      </c>
      <c r="D152" s="29"/>
      <c r="E152" s="283"/>
      <c r="F152" s="255"/>
      <c r="G152" s="216"/>
      <c r="H152" s="216"/>
      <c r="I152" s="293"/>
      <c r="J152" s="114"/>
      <c r="K152" s="190"/>
      <c r="L152" s="257"/>
      <c r="M152" s="257"/>
      <c r="N152" s="60">
        <v>37000</v>
      </c>
      <c r="O152" s="29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2:255" s="1" customFormat="1" x14ac:dyDescent="0.2">
      <c r="B153" s="389" t="s">
        <v>466</v>
      </c>
      <c r="C153" s="35" t="s">
        <v>49</v>
      </c>
      <c r="D153" s="36" t="s">
        <v>43</v>
      </c>
      <c r="E153" s="99"/>
      <c r="F153" s="160"/>
      <c r="G153" s="427"/>
      <c r="H153" s="161"/>
      <c r="I153" s="162">
        <v>222</v>
      </c>
      <c r="J153" s="108" t="s">
        <v>199</v>
      </c>
      <c r="K153" s="214"/>
      <c r="L153" s="214"/>
      <c r="M153" s="214"/>
      <c r="N153" s="72">
        <v>32000</v>
      </c>
      <c r="O153" s="34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2:255" s="1" customFormat="1" ht="24.75" thickBot="1" x14ac:dyDescent="0.25">
      <c r="B154" s="387" t="s">
        <v>467</v>
      </c>
      <c r="C154" s="22" t="s">
        <v>59</v>
      </c>
      <c r="D154" s="27" t="s">
        <v>40</v>
      </c>
      <c r="E154" s="286"/>
      <c r="F154" s="185"/>
      <c r="G154" s="186"/>
      <c r="H154" s="186"/>
      <c r="I154" s="187">
        <v>226</v>
      </c>
      <c r="J154" s="102"/>
      <c r="K154" s="188"/>
      <c r="L154" s="188"/>
      <c r="M154" s="188"/>
      <c r="N154" s="77">
        <v>5000</v>
      </c>
      <c r="O154" s="345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2:255" s="1" customFormat="1" ht="24" x14ac:dyDescent="0.2">
      <c r="B155" s="48" t="s">
        <v>468</v>
      </c>
      <c r="C155" s="425" t="s">
        <v>469</v>
      </c>
      <c r="D155" s="439"/>
      <c r="E155" s="237"/>
      <c r="F155" s="208"/>
      <c r="G155" s="434"/>
      <c r="H155" s="434"/>
      <c r="I155" s="437"/>
      <c r="J155" s="418"/>
      <c r="K155" s="151"/>
      <c r="L155" s="192"/>
      <c r="M155" s="192"/>
      <c r="N155" s="44">
        <v>16000</v>
      </c>
      <c r="O155" s="42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2:255" s="1" customFormat="1" ht="13.5" thickBot="1" x14ac:dyDescent="0.25">
      <c r="B156" s="51" t="s">
        <v>219</v>
      </c>
      <c r="C156" s="35" t="s">
        <v>201</v>
      </c>
      <c r="D156" s="36" t="s">
        <v>43</v>
      </c>
      <c r="E156" s="99"/>
      <c r="F156" s="160"/>
      <c r="G156" s="161"/>
      <c r="H156" s="161"/>
      <c r="I156" s="162">
        <v>222</v>
      </c>
      <c r="J156" s="100" t="s">
        <v>202</v>
      </c>
      <c r="K156" s="178"/>
      <c r="L156" s="178"/>
      <c r="M156" s="178"/>
      <c r="N156" s="72">
        <v>16000</v>
      </c>
      <c r="O156" s="209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2:255" s="1" customFormat="1" ht="24" x14ac:dyDescent="0.2">
      <c r="B157" s="48" t="s">
        <v>470</v>
      </c>
      <c r="C157" s="425" t="s">
        <v>471</v>
      </c>
      <c r="D157" s="439"/>
      <c r="E157" s="99"/>
      <c r="F157" s="208"/>
      <c r="G157" s="200"/>
      <c r="H157" s="434"/>
      <c r="I157" s="437"/>
      <c r="J157" s="108"/>
      <c r="K157" s="190"/>
      <c r="L157" s="214"/>
      <c r="M157" s="214"/>
      <c r="N157" s="44">
        <v>110000</v>
      </c>
      <c r="O157" s="42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2:255" s="1" customFormat="1" ht="13.5" thickBot="1" x14ac:dyDescent="0.25">
      <c r="B158" s="73" t="s">
        <v>472</v>
      </c>
      <c r="C158" s="22" t="s">
        <v>49</v>
      </c>
      <c r="D158" s="27" t="s">
        <v>43</v>
      </c>
      <c r="E158" s="99"/>
      <c r="F158" s="185"/>
      <c r="G158" s="186"/>
      <c r="H158" s="186"/>
      <c r="I158" s="187">
        <v>222</v>
      </c>
      <c r="J158" s="102" t="s">
        <v>202</v>
      </c>
      <c r="K158" s="188"/>
      <c r="L158" s="188"/>
      <c r="M158" s="188"/>
      <c r="N158" s="77">
        <v>110000</v>
      </c>
      <c r="O158" s="218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2:255" s="1" customFormat="1" ht="24" x14ac:dyDescent="0.2">
      <c r="B159" s="48" t="s">
        <v>220</v>
      </c>
      <c r="C159" s="425" t="s">
        <v>203</v>
      </c>
      <c r="D159" s="439"/>
      <c r="E159" s="99"/>
      <c r="F159" s="208"/>
      <c r="G159" s="211"/>
      <c r="H159" s="434"/>
      <c r="I159" s="437"/>
      <c r="J159" s="418"/>
      <c r="K159" s="190"/>
      <c r="L159" s="192"/>
      <c r="M159" s="192"/>
      <c r="N159" s="44">
        <v>10000</v>
      </c>
      <c r="O159" s="42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2:255" s="1" customFormat="1" ht="13.5" thickBot="1" x14ac:dyDescent="0.25">
      <c r="B160" s="73" t="s">
        <v>221</v>
      </c>
      <c r="C160" s="22" t="s">
        <v>49</v>
      </c>
      <c r="D160" s="27" t="s">
        <v>43</v>
      </c>
      <c r="E160" s="99"/>
      <c r="F160" s="185"/>
      <c r="G160" s="186"/>
      <c r="H160" s="186"/>
      <c r="I160" s="187">
        <v>222</v>
      </c>
      <c r="J160" s="102" t="s">
        <v>202</v>
      </c>
      <c r="K160" s="188"/>
      <c r="L160" s="188"/>
      <c r="M160" s="188"/>
      <c r="N160" s="220">
        <v>10000</v>
      </c>
      <c r="O160" s="218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2:255" s="1" customFormat="1" ht="36" x14ac:dyDescent="0.2">
      <c r="B161" s="48" t="s">
        <v>223</v>
      </c>
      <c r="C161" s="425" t="s">
        <v>205</v>
      </c>
      <c r="D161" s="439"/>
      <c r="E161" s="99"/>
      <c r="F161" s="208"/>
      <c r="G161" s="200"/>
      <c r="H161" s="434"/>
      <c r="I161" s="437"/>
      <c r="J161" s="108"/>
      <c r="K161" s="190"/>
      <c r="L161" s="214"/>
      <c r="M161" s="214"/>
      <c r="N161" s="44">
        <v>16000</v>
      </c>
      <c r="O161" s="42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2:255" s="1" customFormat="1" ht="23.25" thickBot="1" x14ac:dyDescent="0.25">
      <c r="B162" s="73" t="s">
        <v>473</v>
      </c>
      <c r="C162" s="22" t="s">
        <v>49</v>
      </c>
      <c r="D162" s="27" t="s">
        <v>43</v>
      </c>
      <c r="E162" s="99"/>
      <c r="F162" s="185"/>
      <c r="G162" s="186"/>
      <c r="H162" s="186"/>
      <c r="I162" s="187">
        <v>222</v>
      </c>
      <c r="J162" s="102" t="s">
        <v>207</v>
      </c>
      <c r="K162" s="188"/>
      <c r="L162" s="188"/>
      <c r="M162" s="188"/>
      <c r="N162" s="77">
        <v>16000</v>
      </c>
      <c r="O162" s="218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2:255" s="1" customFormat="1" ht="48" x14ac:dyDescent="0.2">
      <c r="B163" s="48" t="s">
        <v>474</v>
      </c>
      <c r="C163" s="425" t="s">
        <v>208</v>
      </c>
      <c r="D163" s="439"/>
      <c r="E163" s="99"/>
      <c r="F163" s="208"/>
      <c r="G163" s="211"/>
      <c r="H163" s="434"/>
      <c r="I163" s="437"/>
      <c r="J163" s="109"/>
      <c r="K163" s="190"/>
      <c r="L163" s="221"/>
      <c r="M163" s="221"/>
      <c r="N163" s="44">
        <v>6000</v>
      </c>
      <c r="O163" s="42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2:255" s="1" customFormat="1" ht="15.75" thickBot="1" x14ac:dyDescent="0.25">
      <c r="B164" s="75" t="s">
        <v>225</v>
      </c>
      <c r="C164" s="38" t="s">
        <v>49</v>
      </c>
      <c r="D164" s="39" t="s">
        <v>43</v>
      </c>
      <c r="E164" s="223"/>
      <c r="F164" s="180"/>
      <c r="G164" s="181"/>
      <c r="H164" s="181"/>
      <c r="I164" s="182">
        <v>222</v>
      </c>
      <c r="J164" s="101" t="s">
        <v>209</v>
      </c>
      <c r="K164" s="183"/>
      <c r="L164" s="183"/>
      <c r="M164" s="183"/>
      <c r="N164" s="80">
        <v>6000</v>
      </c>
      <c r="O164" s="332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2:255" s="1" customFormat="1" ht="24" x14ac:dyDescent="0.2">
      <c r="B165" s="342" t="s">
        <v>475</v>
      </c>
      <c r="C165" s="24" t="s">
        <v>476</v>
      </c>
      <c r="D165" s="29"/>
      <c r="E165" s="283"/>
      <c r="F165" s="255"/>
      <c r="G165" s="426"/>
      <c r="H165" s="216"/>
      <c r="I165" s="293"/>
      <c r="J165" s="118"/>
      <c r="K165" s="190"/>
      <c r="L165" s="274"/>
      <c r="M165" s="274"/>
      <c r="N165" s="60">
        <v>5000</v>
      </c>
      <c r="O165" s="29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2:255" s="1" customFormat="1" ht="15" x14ac:dyDescent="0.2">
      <c r="B166" s="144" t="s">
        <v>230</v>
      </c>
      <c r="C166" s="35" t="s">
        <v>210</v>
      </c>
      <c r="D166" s="36" t="s">
        <v>43</v>
      </c>
      <c r="E166" s="99"/>
      <c r="F166" s="160"/>
      <c r="G166" s="181"/>
      <c r="H166" s="161"/>
      <c r="I166" s="162">
        <v>340</v>
      </c>
      <c r="J166" s="100" t="s">
        <v>211</v>
      </c>
      <c r="K166" s="178"/>
      <c r="L166" s="178"/>
      <c r="M166" s="178"/>
      <c r="N166" s="72">
        <v>1500</v>
      </c>
      <c r="O166" s="297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2:255" s="1" customFormat="1" ht="15" x14ac:dyDescent="0.2">
      <c r="B167" s="144" t="s">
        <v>231</v>
      </c>
      <c r="C167" s="35" t="s">
        <v>80</v>
      </c>
      <c r="D167" s="36" t="s">
        <v>43</v>
      </c>
      <c r="E167" s="99"/>
      <c r="F167" s="160"/>
      <c r="G167" s="181"/>
      <c r="H167" s="161"/>
      <c r="I167" s="162">
        <v>290</v>
      </c>
      <c r="J167" s="100" t="s">
        <v>212</v>
      </c>
      <c r="K167" s="178"/>
      <c r="L167" s="178"/>
      <c r="M167" s="178"/>
      <c r="N167" s="72">
        <v>500</v>
      </c>
      <c r="O167" s="297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2:255" s="1" customFormat="1" ht="23.25" thickBot="1" x14ac:dyDescent="0.25">
      <c r="B168" s="145" t="s">
        <v>233</v>
      </c>
      <c r="C168" s="22" t="s">
        <v>213</v>
      </c>
      <c r="D168" s="27" t="s">
        <v>43</v>
      </c>
      <c r="E168" s="286"/>
      <c r="F168" s="185"/>
      <c r="G168" s="186"/>
      <c r="H168" s="186"/>
      <c r="I168" s="187">
        <v>290</v>
      </c>
      <c r="J168" s="102" t="s">
        <v>214</v>
      </c>
      <c r="K168" s="188"/>
      <c r="L168" s="188"/>
      <c r="M168" s="188"/>
      <c r="N168" s="77">
        <v>3000</v>
      </c>
      <c r="O168" s="295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2:255" s="1" customFormat="1" ht="24" x14ac:dyDescent="0.2">
      <c r="B169" s="357">
        <v>52</v>
      </c>
      <c r="C169" s="24" t="s">
        <v>477</v>
      </c>
      <c r="D169" s="29"/>
      <c r="E169" s="283"/>
      <c r="F169" s="255"/>
      <c r="G169" s="216"/>
      <c r="H169" s="216"/>
      <c r="I169" s="293"/>
      <c r="J169" s="118"/>
      <c r="K169" s="190"/>
      <c r="L169" s="274"/>
      <c r="M169" s="274"/>
      <c r="N169" s="146">
        <v>324600</v>
      </c>
      <c r="O169" s="29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2:255" s="1" customFormat="1" ht="24" x14ac:dyDescent="0.2">
      <c r="B170" s="493" t="s">
        <v>235</v>
      </c>
      <c r="C170" s="35" t="s">
        <v>478</v>
      </c>
      <c r="D170" s="36" t="s">
        <v>33</v>
      </c>
      <c r="E170" s="99"/>
      <c r="F170" s="160"/>
      <c r="G170" s="161"/>
      <c r="H170" s="161"/>
      <c r="I170" s="162">
        <v>226</v>
      </c>
      <c r="J170" s="100"/>
      <c r="K170" s="178"/>
      <c r="L170" s="178"/>
      <c r="M170" s="178"/>
      <c r="N170" s="72">
        <v>300000</v>
      </c>
      <c r="O170" s="371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2:255" s="1" customFormat="1" x14ac:dyDescent="0.2">
      <c r="B171" s="494"/>
      <c r="C171" s="35" t="s">
        <v>70</v>
      </c>
      <c r="D171" s="36"/>
      <c r="E171" s="99"/>
      <c r="F171" s="160"/>
      <c r="G171" s="161"/>
      <c r="H171" s="161"/>
      <c r="I171" s="162"/>
      <c r="J171" s="100"/>
      <c r="K171" s="178"/>
      <c r="L171" s="178"/>
      <c r="M171" s="178"/>
      <c r="N171" s="32">
        <v>0</v>
      </c>
      <c r="O171" s="371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2:255" s="1" customFormat="1" x14ac:dyDescent="0.2">
      <c r="B172" s="494"/>
      <c r="C172" s="35" t="s">
        <v>63</v>
      </c>
      <c r="D172" s="36"/>
      <c r="E172" s="99"/>
      <c r="F172" s="160"/>
      <c r="G172" s="161"/>
      <c r="H172" s="161"/>
      <c r="I172" s="162"/>
      <c r="J172" s="100"/>
      <c r="K172" s="178"/>
      <c r="L172" s="178"/>
      <c r="M172" s="178"/>
      <c r="N172" s="32">
        <v>0</v>
      </c>
      <c r="O172" s="371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2:255" s="1" customFormat="1" x14ac:dyDescent="0.2">
      <c r="B173" s="494"/>
      <c r="C173" s="35" t="s">
        <v>479</v>
      </c>
      <c r="D173" s="36"/>
      <c r="E173" s="99"/>
      <c r="F173" s="160"/>
      <c r="G173" s="161"/>
      <c r="H173" s="161"/>
      <c r="I173" s="162"/>
      <c r="J173" s="100"/>
      <c r="K173" s="178"/>
      <c r="L173" s="178"/>
      <c r="M173" s="178"/>
      <c r="N173" s="32">
        <v>0</v>
      </c>
      <c r="O173" s="371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2:255" s="1" customFormat="1" x14ac:dyDescent="0.2">
      <c r="B174" s="495"/>
      <c r="C174" s="35" t="s">
        <v>218</v>
      </c>
      <c r="D174" s="36"/>
      <c r="E174" s="99"/>
      <c r="F174" s="160"/>
      <c r="G174" s="181"/>
      <c r="H174" s="161"/>
      <c r="I174" s="162"/>
      <c r="J174" s="103"/>
      <c r="K174" s="199"/>
      <c r="L174" s="199"/>
      <c r="M174" s="199"/>
      <c r="N174" s="32">
        <v>0</v>
      </c>
      <c r="O174" s="371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2:255" s="1" customFormat="1" ht="15" x14ac:dyDescent="0.2">
      <c r="B175" s="144" t="s">
        <v>236</v>
      </c>
      <c r="C175" s="35" t="s">
        <v>42</v>
      </c>
      <c r="D175" s="36" t="s">
        <v>43</v>
      </c>
      <c r="E175" s="99"/>
      <c r="F175" s="160"/>
      <c r="G175" s="181"/>
      <c r="H175" s="161"/>
      <c r="I175" s="162">
        <v>290</v>
      </c>
      <c r="J175" s="100" t="s">
        <v>216</v>
      </c>
      <c r="K175" s="178"/>
      <c r="L175" s="178"/>
      <c r="M175" s="178"/>
      <c r="N175" s="72">
        <v>21600</v>
      </c>
      <c r="O175" s="371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2:255" s="1" customFormat="1" ht="23.25" thickBot="1" x14ac:dyDescent="0.25">
      <c r="B176" s="145" t="s">
        <v>480</v>
      </c>
      <c r="C176" s="22" t="s">
        <v>65</v>
      </c>
      <c r="D176" s="27" t="s">
        <v>43</v>
      </c>
      <c r="E176" s="286"/>
      <c r="F176" s="185"/>
      <c r="G176" s="186"/>
      <c r="H176" s="186"/>
      <c r="I176" s="187">
        <v>290</v>
      </c>
      <c r="J176" s="102" t="s">
        <v>217</v>
      </c>
      <c r="K176" s="188"/>
      <c r="L176" s="188"/>
      <c r="M176" s="188"/>
      <c r="N176" s="77">
        <v>3000</v>
      </c>
      <c r="O176" s="393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2:255" s="1" customFormat="1" ht="24" x14ac:dyDescent="0.2">
      <c r="B177" s="433">
        <v>53</v>
      </c>
      <c r="C177" s="425" t="s">
        <v>398</v>
      </c>
      <c r="D177" s="439"/>
      <c r="E177" s="237"/>
      <c r="F177" s="208"/>
      <c r="G177" s="427"/>
      <c r="H177" s="434"/>
      <c r="I177" s="437"/>
      <c r="J177" s="418"/>
      <c r="K177" s="151"/>
      <c r="L177" s="192"/>
      <c r="M177" s="192"/>
      <c r="N177" s="421">
        <v>16000</v>
      </c>
      <c r="O177" s="42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2:255" s="1" customFormat="1" ht="23.25" thickBot="1" x14ac:dyDescent="0.25">
      <c r="B178" s="75" t="s">
        <v>237</v>
      </c>
      <c r="C178" s="38" t="s">
        <v>49</v>
      </c>
      <c r="D178" s="39" t="s">
        <v>43</v>
      </c>
      <c r="E178" s="223"/>
      <c r="F178" s="180"/>
      <c r="G178" s="181"/>
      <c r="H178" s="181"/>
      <c r="I178" s="182">
        <v>222</v>
      </c>
      <c r="J178" s="101" t="s">
        <v>58</v>
      </c>
      <c r="K178" s="183"/>
      <c r="L178" s="183"/>
      <c r="M178" s="183"/>
      <c r="N178" s="80">
        <v>16000</v>
      </c>
      <c r="O178" s="18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2:255" s="1" customFormat="1" ht="24" x14ac:dyDescent="0.2">
      <c r="B179" s="357">
        <v>54</v>
      </c>
      <c r="C179" s="24" t="s">
        <v>481</v>
      </c>
      <c r="D179" s="29"/>
      <c r="E179" s="283"/>
      <c r="F179" s="255"/>
      <c r="G179" s="216"/>
      <c r="H179" s="216"/>
      <c r="I179" s="293"/>
      <c r="J179" s="118"/>
      <c r="K179" s="190"/>
      <c r="L179" s="274"/>
      <c r="M179" s="274"/>
      <c r="N179" s="146">
        <v>57000</v>
      </c>
      <c r="O179" s="29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2:255" s="1" customFormat="1" ht="15" x14ac:dyDescent="0.2">
      <c r="B180" s="144" t="s">
        <v>238</v>
      </c>
      <c r="C180" s="35" t="s">
        <v>42</v>
      </c>
      <c r="D180" s="36" t="s">
        <v>43</v>
      </c>
      <c r="E180" s="99"/>
      <c r="F180" s="160"/>
      <c r="G180" s="181"/>
      <c r="H180" s="161"/>
      <c r="I180" s="162">
        <v>290</v>
      </c>
      <c r="J180" s="100" t="s">
        <v>105</v>
      </c>
      <c r="K180" s="178"/>
      <c r="L180" s="178"/>
      <c r="M180" s="178"/>
      <c r="N180" s="72">
        <v>7000</v>
      </c>
      <c r="O180" s="371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2:255" s="1" customFormat="1" ht="30" x14ac:dyDescent="0.2">
      <c r="B181" s="144" t="s">
        <v>240</v>
      </c>
      <c r="C181" s="35" t="s">
        <v>46</v>
      </c>
      <c r="D181" s="36" t="s">
        <v>43</v>
      </c>
      <c r="E181" s="99"/>
      <c r="F181" s="160"/>
      <c r="G181" s="181"/>
      <c r="H181" s="161"/>
      <c r="I181" s="162">
        <v>340</v>
      </c>
      <c r="J181" s="100" t="s">
        <v>107</v>
      </c>
      <c r="K181" s="178"/>
      <c r="L181" s="178"/>
      <c r="M181" s="178"/>
      <c r="N181" s="72">
        <v>2500</v>
      </c>
      <c r="O181" s="371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2:255" s="1" customFormat="1" x14ac:dyDescent="0.2">
      <c r="B182" s="389" t="s">
        <v>241</v>
      </c>
      <c r="C182" s="35" t="s">
        <v>111</v>
      </c>
      <c r="D182" s="36" t="s">
        <v>40</v>
      </c>
      <c r="E182" s="99"/>
      <c r="F182" s="160"/>
      <c r="G182" s="161"/>
      <c r="H182" s="161"/>
      <c r="I182" s="162">
        <v>226</v>
      </c>
      <c r="J182" s="100"/>
      <c r="K182" s="178"/>
      <c r="L182" s="178"/>
      <c r="M182" s="178"/>
      <c r="N182" s="72">
        <v>2500</v>
      </c>
      <c r="O182" s="371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2:255" s="1" customFormat="1" x14ac:dyDescent="0.2">
      <c r="B183" s="389" t="s">
        <v>243</v>
      </c>
      <c r="C183" s="35" t="s">
        <v>113</v>
      </c>
      <c r="D183" s="36" t="s">
        <v>40</v>
      </c>
      <c r="E183" s="99"/>
      <c r="F183" s="160"/>
      <c r="G183" s="161"/>
      <c r="H183" s="161"/>
      <c r="I183" s="162">
        <v>226</v>
      </c>
      <c r="J183" s="100" t="s">
        <v>114</v>
      </c>
      <c r="K183" s="178"/>
      <c r="L183" s="178"/>
      <c r="M183" s="178"/>
      <c r="N183" s="72">
        <v>9000</v>
      </c>
      <c r="O183" s="372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2:255" s="1" customFormat="1" ht="22.5" x14ac:dyDescent="0.2">
      <c r="B184" s="389" t="s">
        <v>244</v>
      </c>
      <c r="C184" s="35" t="s">
        <v>49</v>
      </c>
      <c r="D184" s="36" t="s">
        <v>43</v>
      </c>
      <c r="E184" s="99"/>
      <c r="F184" s="160"/>
      <c r="G184" s="161"/>
      <c r="H184" s="161"/>
      <c r="I184" s="162">
        <v>222</v>
      </c>
      <c r="J184" s="100" t="s">
        <v>116</v>
      </c>
      <c r="K184" s="178"/>
      <c r="L184" s="178"/>
      <c r="M184" s="178"/>
      <c r="N184" s="72">
        <v>16000</v>
      </c>
      <c r="O184" s="372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2:255" s="1" customFormat="1" ht="15.75" thickBot="1" x14ac:dyDescent="0.25">
      <c r="B185" s="387" t="s">
        <v>245</v>
      </c>
      <c r="C185" s="22" t="s">
        <v>437</v>
      </c>
      <c r="D185" s="27" t="s">
        <v>40</v>
      </c>
      <c r="E185" s="286"/>
      <c r="F185" s="185"/>
      <c r="G185" s="186"/>
      <c r="H185" s="186"/>
      <c r="I185" s="187">
        <v>226</v>
      </c>
      <c r="J185" s="102" t="s">
        <v>118</v>
      </c>
      <c r="K185" s="188"/>
      <c r="L185" s="188"/>
      <c r="M185" s="188"/>
      <c r="N185" s="77">
        <v>20000</v>
      </c>
      <c r="O185" s="321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2:255" s="1" customFormat="1" ht="24" x14ac:dyDescent="0.2">
      <c r="B186" s="342" t="s">
        <v>482</v>
      </c>
      <c r="C186" s="24" t="s">
        <v>483</v>
      </c>
      <c r="D186" s="29"/>
      <c r="E186" s="283"/>
      <c r="F186" s="255"/>
      <c r="G186" s="426"/>
      <c r="H186" s="216"/>
      <c r="I186" s="293"/>
      <c r="J186" s="118"/>
      <c r="K186" s="190"/>
      <c r="L186" s="274"/>
      <c r="M186" s="274"/>
      <c r="N186" s="60">
        <v>35000</v>
      </c>
      <c r="O186" s="29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2:255" s="1" customFormat="1" x14ac:dyDescent="0.2">
      <c r="B187" s="389" t="s">
        <v>484</v>
      </c>
      <c r="C187" s="35" t="s">
        <v>62</v>
      </c>
      <c r="D187" s="36" t="s">
        <v>40</v>
      </c>
      <c r="E187" s="99"/>
      <c r="F187" s="160"/>
      <c r="G187" s="161"/>
      <c r="H187" s="161"/>
      <c r="I187" s="162">
        <v>226</v>
      </c>
      <c r="J187" s="100"/>
      <c r="K187" s="178"/>
      <c r="L187" s="178"/>
      <c r="M187" s="178"/>
      <c r="N187" s="72">
        <v>5000</v>
      </c>
      <c r="O187" s="372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2:255" s="1" customFormat="1" ht="23.25" thickBot="1" x14ac:dyDescent="0.25">
      <c r="B188" s="156" t="s">
        <v>485</v>
      </c>
      <c r="C188" s="394" t="s">
        <v>213</v>
      </c>
      <c r="D188" s="395" t="s">
        <v>43</v>
      </c>
      <c r="E188" s="396"/>
      <c r="F188" s="397"/>
      <c r="G188" s="398"/>
      <c r="H188" s="398"/>
      <c r="I188" s="399">
        <v>290</v>
      </c>
      <c r="J188" s="159" t="s">
        <v>222</v>
      </c>
      <c r="K188" s="400"/>
      <c r="L188" s="400"/>
      <c r="M188" s="400"/>
      <c r="N188" s="401">
        <v>30000</v>
      </c>
      <c r="O188" s="402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2:255" s="1" customFormat="1" ht="24" x14ac:dyDescent="0.2">
      <c r="B189" s="403">
        <v>56</v>
      </c>
      <c r="C189" s="356" t="s">
        <v>486</v>
      </c>
      <c r="D189" s="29"/>
      <c r="E189" s="283"/>
      <c r="F189" s="255"/>
      <c r="G189" s="216"/>
      <c r="H189" s="216"/>
      <c r="I189" s="293"/>
      <c r="J189" s="118"/>
      <c r="K189" s="274"/>
      <c r="L189" s="274"/>
      <c r="M189" s="274"/>
      <c r="N189" s="146">
        <v>400000</v>
      </c>
      <c r="O189" s="29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2:255" s="1" customFormat="1" ht="30.75" thickBot="1" x14ac:dyDescent="0.25">
      <c r="B190" s="145" t="s">
        <v>487</v>
      </c>
      <c r="C190" s="394" t="s">
        <v>52</v>
      </c>
      <c r="D190" s="395" t="s">
        <v>43</v>
      </c>
      <c r="E190" s="396"/>
      <c r="F190" s="397"/>
      <c r="G190" s="398"/>
      <c r="H190" s="398"/>
      <c r="I190" s="399">
        <v>340</v>
      </c>
      <c r="J190" s="159" t="s">
        <v>224</v>
      </c>
      <c r="K190" s="400"/>
      <c r="L190" s="400"/>
      <c r="M190" s="400"/>
      <c r="N190" s="401">
        <v>400000</v>
      </c>
      <c r="O190" s="40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2:255" s="1" customFormat="1" ht="24" x14ac:dyDescent="0.2">
      <c r="B191" s="357">
        <v>57</v>
      </c>
      <c r="C191" s="24" t="s">
        <v>488</v>
      </c>
      <c r="D191" s="29"/>
      <c r="E191" s="283"/>
      <c r="F191" s="255"/>
      <c r="G191" s="216"/>
      <c r="H191" s="216"/>
      <c r="I191" s="293"/>
      <c r="J191" s="118"/>
      <c r="K191" s="190"/>
      <c r="L191" s="274"/>
      <c r="M191" s="274"/>
      <c r="N191" s="146">
        <v>40200</v>
      </c>
      <c r="O191" s="29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2:255" s="1" customFormat="1" ht="30.75" x14ac:dyDescent="0.2">
      <c r="B192" s="144" t="s">
        <v>489</v>
      </c>
      <c r="C192" s="35" t="s">
        <v>70</v>
      </c>
      <c r="D192" s="36" t="s">
        <v>43</v>
      </c>
      <c r="E192" s="99"/>
      <c r="F192" s="160"/>
      <c r="G192" s="181"/>
      <c r="H192" s="161"/>
      <c r="I192" s="162">
        <v>340</v>
      </c>
      <c r="J192" s="103" t="s">
        <v>73</v>
      </c>
      <c r="K192" s="199"/>
      <c r="L192" s="199"/>
      <c r="M192" s="199"/>
      <c r="N192" s="72">
        <v>10000</v>
      </c>
      <c r="O192" s="371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2:255" s="1" customFormat="1" ht="23.25" x14ac:dyDescent="0.2">
      <c r="B193" s="144" t="s">
        <v>490</v>
      </c>
      <c r="C193" s="35" t="s">
        <v>130</v>
      </c>
      <c r="D193" s="36" t="s">
        <v>43</v>
      </c>
      <c r="E193" s="99"/>
      <c r="F193" s="160"/>
      <c r="G193" s="181"/>
      <c r="H193" s="161"/>
      <c r="I193" s="162">
        <v>290</v>
      </c>
      <c r="J193" s="103" t="s">
        <v>226</v>
      </c>
      <c r="K193" s="199"/>
      <c r="L193" s="199"/>
      <c r="M193" s="199"/>
      <c r="N193" s="72">
        <v>15000</v>
      </c>
      <c r="O193" s="371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2:255" s="1" customFormat="1" x14ac:dyDescent="0.2">
      <c r="B194" s="144" t="s">
        <v>491</v>
      </c>
      <c r="C194" s="35" t="s">
        <v>42</v>
      </c>
      <c r="D194" s="36" t="s">
        <v>43</v>
      </c>
      <c r="E194" s="99"/>
      <c r="F194" s="160"/>
      <c r="G194" s="181"/>
      <c r="H194" s="161"/>
      <c r="I194" s="162">
        <v>290</v>
      </c>
      <c r="J194" s="100" t="s">
        <v>227</v>
      </c>
      <c r="K194" s="178"/>
      <c r="L194" s="178"/>
      <c r="M194" s="178"/>
      <c r="N194" s="72">
        <v>5000</v>
      </c>
      <c r="O194" s="371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2:255" s="1" customFormat="1" x14ac:dyDescent="0.2">
      <c r="B195" s="144" t="s">
        <v>492</v>
      </c>
      <c r="C195" s="35" t="s">
        <v>65</v>
      </c>
      <c r="D195" s="36"/>
      <c r="E195" s="99"/>
      <c r="F195" s="160"/>
      <c r="G195" s="181"/>
      <c r="H195" s="161"/>
      <c r="I195" s="162">
        <v>290</v>
      </c>
      <c r="J195" s="100" t="s">
        <v>228</v>
      </c>
      <c r="K195" s="178"/>
      <c r="L195" s="178"/>
      <c r="M195" s="178"/>
      <c r="N195" s="72">
        <v>200</v>
      </c>
      <c r="O195" s="371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2:255" s="1" customFormat="1" x14ac:dyDescent="0.2">
      <c r="B196" s="389" t="s">
        <v>493</v>
      </c>
      <c r="C196" s="35" t="s">
        <v>63</v>
      </c>
      <c r="D196" s="36" t="s">
        <v>40</v>
      </c>
      <c r="E196" s="99"/>
      <c r="F196" s="160"/>
      <c r="G196" s="181"/>
      <c r="H196" s="161"/>
      <c r="I196" s="162">
        <v>226</v>
      </c>
      <c r="J196" s="100"/>
      <c r="K196" s="178"/>
      <c r="L196" s="178"/>
      <c r="M196" s="178"/>
      <c r="N196" s="72">
        <v>5000</v>
      </c>
      <c r="O196" s="372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2:255" s="1" customFormat="1" ht="13.5" thickBot="1" x14ac:dyDescent="0.25">
      <c r="B197" s="387" t="s">
        <v>494</v>
      </c>
      <c r="C197" s="22" t="s">
        <v>62</v>
      </c>
      <c r="D197" s="27" t="s">
        <v>40</v>
      </c>
      <c r="E197" s="286"/>
      <c r="F197" s="185"/>
      <c r="G197" s="186"/>
      <c r="H197" s="186"/>
      <c r="I197" s="187">
        <v>226</v>
      </c>
      <c r="J197" s="102"/>
      <c r="K197" s="188"/>
      <c r="L197" s="188"/>
      <c r="M197" s="188"/>
      <c r="N197" s="77">
        <v>5000</v>
      </c>
      <c r="O197" s="321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2:255" s="1" customFormat="1" x14ac:dyDescent="0.2">
      <c r="B198" s="357">
        <v>58</v>
      </c>
      <c r="C198" s="24" t="s">
        <v>229</v>
      </c>
      <c r="D198" s="29"/>
      <c r="E198" s="283"/>
      <c r="F198" s="255"/>
      <c r="G198" s="216"/>
      <c r="H198" s="216"/>
      <c r="I198" s="293"/>
      <c r="J198" s="118"/>
      <c r="K198" s="190"/>
      <c r="L198" s="274"/>
      <c r="M198" s="274"/>
      <c r="N198" s="146">
        <v>67500</v>
      </c>
      <c r="O198" s="29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2:255" s="1" customFormat="1" x14ac:dyDescent="0.2">
      <c r="B199" s="144" t="s">
        <v>495</v>
      </c>
      <c r="C199" s="35" t="s">
        <v>42</v>
      </c>
      <c r="D199" s="36" t="s">
        <v>43</v>
      </c>
      <c r="E199" s="99"/>
      <c r="F199" s="160"/>
      <c r="G199" s="181"/>
      <c r="H199" s="161"/>
      <c r="I199" s="162">
        <v>290</v>
      </c>
      <c r="J199" s="100"/>
      <c r="K199" s="178"/>
      <c r="L199" s="178"/>
      <c r="M199" s="178"/>
      <c r="N199" s="72">
        <v>15000</v>
      </c>
      <c r="O199" s="371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2:255" s="1" customFormat="1" ht="13.5" thickBot="1" x14ac:dyDescent="0.25">
      <c r="B200" s="145" t="s">
        <v>496</v>
      </c>
      <c r="C200" s="22" t="s">
        <v>130</v>
      </c>
      <c r="D200" s="27" t="s">
        <v>43</v>
      </c>
      <c r="E200" s="286"/>
      <c r="F200" s="185"/>
      <c r="G200" s="186"/>
      <c r="H200" s="186"/>
      <c r="I200" s="187">
        <v>290</v>
      </c>
      <c r="J200" s="102" t="s">
        <v>232</v>
      </c>
      <c r="K200" s="188"/>
      <c r="L200" s="188"/>
      <c r="M200" s="188"/>
      <c r="N200" s="77">
        <v>50000</v>
      </c>
      <c r="O200" s="393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2:255" s="1" customFormat="1" ht="13.5" thickBot="1" x14ac:dyDescent="0.25">
      <c r="B201" s="390" t="s">
        <v>497</v>
      </c>
      <c r="C201" s="391" t="s">
        <v>65</v>
      </c>
      <c r="D201" s="381"/>
      <c r="E201" s="382"/>
      <c r="F201" s="271"/>
      <c r="G201" s="427"/>
      <c r="H201" s="427"/>
      <c r="I201" s="436">
        <v>290</v>
      </c>
      <c r="J201" s="383" t="s">
        <v>234</v>
      </c>
      <c r="K201" s="384"/>
      <c r="L201" s="384"/>
      <c r="M201" s="384"/>
      <c r="N201" s="385">
        <v>2500</v>
      </c>
      <c r="O201" s="392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2:255" s="1" customFormat="1" ht="24" x14ac:dyDescent="0.2">
      <c r="B202" s="357">
        <v>59</v>
      </c>
      <c r="C202" s="24" t="s">
        <v>374</v>
      </c>
      <c r="D202" s="29"/>
      <c r="E202" s="283"/>
      <c r="F202" s="255"/>
      <c r="G202" s="426"/>
      <c r="H202" s="216"/>
      <c r="I202" s="293"/>
      <c r="J202" s="118"/>
      <c r="K202" s="190"/>
      <c r="L202" s="274"/>
      <c r="M202" s="274"/>
      <c r="N202" s="146">
        <v>31000</v>
      </c>
      <c r="O202" s="29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2:255" s="1" customFormat="1" ht="22.5" x14ac:dyDescent="0.2">
      <c r="B203" s="389" t="s">
        <v>498</v>
      </c>
      <c r="C203" s="35" t="s">
        <v>49</v>
      </c>
      <c r="D203" s="36" t="s">
        <v>43</v>
      </c>
      <c r="E203" s="99"/>
      <c r="F203" s="160"/>
      <c r="G203" s="181"/>
      <c r="H203" s="161"/>
      <c r="I203" s="162">
        <v>222</v>
      </c>
      <c r="J203" s="100" t="s">
        <v>58</v>
      </c>
      <c r="K203" s="178"/>
      <c r="L203" s="178"/>
      <c r="M203" s="178"/>
      <c r="N203" s="72">
        <v>16000</v>
      </c>
      <c r="O203" s="372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2:255" s="1" customFormat="1" ht="24.75" thickBot="1" x14ac:dyDescent="0.25">
      <c r="B204" s="387" t="s">
        <v>499</v>
      </c>
      <c r="C204" s="22" t="s">
        <v>59</v>
      </c>
      <c r="D204" s="27" t="s">
        <v>40</v>
      </c>
      <c r="E204" s="286"/>
      <c r="F204" s="185"/>
      <c r="G204" s="186"/>
      <c r="H204" s="186"/>
      <c r="I204" s="187">
        <v>226</v>
      </c>
      <c r="J204" s="102"/>
      <c r="K204" s="188"/>
      <c r="L204" s="188"/>
      <c r="M204" s="188"/>
      <c r="N204" s="77">
        <v>15000</v>
      </c>
      <c r="O204" s="321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2:255" s="1" customFormat="1" ht="24" x14ac:dyDescent="0.2">
      <c r="B205" s="357">
        <v>60</v>
      </c>
      <c r="C205" s="24" t="s">
        <v>398</v>
      </c>
      <c r="D205" s="29"/>
      <c r="E205" s="283"/>
      <c r="F205" s="255"/>
      <c r="G205" s="426"/>
      <c r="H205" s="216"/>
      <c r="I205" s="293"/>
      <c r="J205" s="118"/>
      <c r="K205" s="190"/>
      <c r="L205" s="274"/>
      <c r="M205" s="274"/>
      <c r="N205" s="146">
        <v>16000</v>
      </c>
      <c r="O205" s="29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2:255" s="1" customFormat="1" ht="23.25" thickBot="1" x14ac:dyDescent="0.25">
      <c r="B206" s="387" t="s">
        <v>500</v>
      </c>
      <c r="C206" s="22" t="s">
        <v>49</v>
      </c>
      <c r="D206" s="27" t="s">
        <v>43</v>
      </c>
      <c r="E206" s="286"/>
      <c r="F206" s="185"/>
      <c r="G206" s="186"/>
      <c r="H206" s="186"/>
      <c r="I206" s="187">
        <v>222</v>
      </c>
      <c r="J206" s="102" t="s">
        <v>58</v>
      </c>
      <c r="K206" s="188"/>
      <c r="L206" s="188"/>
      <c r="M206" s="188"/>
      <c r="N206" s="77">
        <v>16000</v>
      </c>
      <c r="O206" s="321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2:255" s="1" customFormat="1" ht="36" x14ac:dyDescent="0.2">
      <c r="B207" s="433">
        <v>61</v>
      </c>
      <c r="C207" s="425" t="s">
        <v>501</v>
      </c>
      <c r="D207" s="439"/>
      <c r="E207" s="237"/>
      <c r="F207" s="208"/>
      <c r="G207" s="434"/>
      <c r="H207" s="434"/>
      <c r="I207" s="437"/>
      <c r="J207" s="418"/>
      <c r="K207" s="151"/>
      <c r="L207" s="192"/>
      <c r="M207" s="192"/>
      <c r="N207" s="421">
        <v>399000</v>
      </c>
      <c r="O207" s="42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2:255" s="1" customFormat="1" ht="15.75" x14ac:dyDescent="0.2">
      <c r="B208" s="34" t="s">
        <v>502</v>
      </c>
      <c r="C208" s="35" t="s">
        <v>130</v>
      </c>
      <c r="D208" s="36" t="s">
        <v>43</v>
      </c>
      <c r="E208" s="99"/>
      <c r="F208" s="160"/>
      <c r="G208" s="434"/>
      <c r="H208" s="161"/>
      <c r="I208" s="162">
        <v>290</v>
      </c>
      <c r="J208" s="103" t="s">
        <v>239</v>
      </c>
      <c r="K208" s="199"/>
      <c r="L208" s="199"/>
      <c r="M208" s="199"/>
      <c r="N208" s="72">
        <v>100000</v>
      </c>
      <c r="O208" s="198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2:255" s="1" customFormat="1" x14ac:dyDescent="0.2">
      <c r="B209" s="34" t="s">
        <v>503</v>
      </c>
      <c r="C209" s="35" t="s">
        <v>42</v>
      </c>
      <c r="D209" s="36" t="s">
        <v>43</v>
      </c>
      <c r="E209" s="99"/>
      <c r="F209" s="160"/>
      <c r="G209" s="161"/>
      <c r="H209" s="161"/>
      <c r="I209" s="162">
        <v>290</v>
      </c>
      <c r="J209" s="100"/>
      <c r="K209" s="178"/>
      <c r="L209" s="178"/>
      <c r="M209" s="178"/>
      <c r="N209" s="72">
        <v>8000</v>
      </c>
      <c r="O209" s="198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2:255" s="1" customFormat="1" x14ac:dyDescent="0.2">
      <c r="B210" s="34" t="s">
        <v>504</v>
      </c>
      <c r="C210" s="35" t="s">
        <v>213</v>
      </c>
      <c r="D210" s="36" t="s">
        <v>43</v>
      </c>
      <c r="E210" s="99"/>
      <c r="F210" s="160"/>
      <c r="G210" s="161"/>
      <c r="H210" s="161"/>
      <c r="I210" s="162">
        <v>290</v>
      </c>
      <c r="J210" s="100" t="s">
        <v>242</v>
      </c>
      <c r="K210" s="178"/>
      <c r="L210" s="178"/>
      <c r="M210" s="178"/>
      <c r="N210" s="72">
        <v>50000</v>
      </c>
      <c r="O210" s="198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2:255" s="1" customFormat="1" ht="24" x14ac:dyDescent="0.2">
      <c r="B211" s="51" t="s">
        <v>505</v>
      </c>
      <c r="C211" s="35" t="s">
        <v>506</v>
      </c>
      <c r="D211" s="36" t="s">
        <v>40</v>
      </c>
      <c r="E211" s="99"/>
      <c r="F211" s="160"/>
      <c r="G211" s="161"/>
      <c r="H211" s="161"/>
      <c r="I211" s="162">
        <v>226</v>
      </c>
      <c r="J211" s="100"/>
      <c r="K211" s="178"/>
      <c r="L211" s="178"/>
      <c r="M211" s="178"/>
      <c r="N211" s="72">
        <v>130000</v>
      </c>
      <c r="O211" s="179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2:255" s="1" customFormat="1" ht="22.5" x14ac:dyDescent="0.2">
      <c r="B212" s="51" t="s">
        <v>507</v>
      </c>
      <c r="C212" s="35" t="s">
        <v>49</v>
      </c>
      <c r="D212" s="36" t="s">
        <v>33</v>
      </c>
      <c r="E212" s="99"/>
      <c r="F212" s="160"/>
      <c r="G212" s="161"/>
      <c r="H212" s="161"/>
      <c r="I212" s="162">
        <v>222</v>
      </c>
      <c r="J212" s="100" t="s">
        <v>58</v>
      </c>
      <c r="K212" s="178"/>
      <c r="L212" s="178"/>
      <c r="M212" s="178"/>
      <c r="N212" s="72">
        <v>16000</v>
      </c>
      <c r="O212" s="179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2:255" s="1" customFormat="1" ht="15" x14ac:dyDescent="0.2">
      <c r="B213" s="51" t="s">
        <v>508</v>
      </c>
      <c r="C213" s="35" t="s">
        <v>117</v>
      </c>
      <c r="D213" s="36" t="s">
        <v>33</v>
      </c>
      <c r="E213" s="99"/>
      <c r="F213" s="160"/>
      <c r="G213" s="161"/>
      <c r="H213" s="161"/>
      <c r="I213" s="162">
        <v>226</v>
      </c>
      <c r="J213" s="100" t="s">
        <v>246</v>
      </c>
      <c r="K213" s="178"/>
      <c r="L213" s="178"/>
      <c r="M213" s="178"/>
      <c r="N213" s="72">
        <v>45000</v>
      </c>
      <c r="O213" s="179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2:255" s="1" customFormat="1" ht="15.75" thickBot="1" x14ac:dyDescent="0.25">
      <c r="B214" s="37" t="s">
        <v>509</v>
      </c>
      <c r="C214" s="38" t="s">
        <v>247</v>
      </c>
      <c r="D214" s="39" t="s">
        <v>43</v>
      </c>
      <c r="E214" s="223"/>
      <c r="F214" s="180"/>
      <c r="G214" s="181"/>
      <c r="H214" s="181"/>
      <c r="I214" s="182">
        <v>340</v>
      </c>
      <c r="J214" s="101" t="s">
        <v>248</v>
      </c>
      <c r="K214" s="183"/>
      <c r="L214" s="183"/>
      <c r="M214" s="183"/>
      <c r="N214" s="80">
        <v>50000</v>
      </c>
      <c r="O214" s="18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2:255" s="1" customFormat="1" x14ac:dyDescent="0.2">
      <c r="B215" s="342" t="s">
        <v>510</v>
      </c>
      <c r="C215" s="24" t="s">
        <v>511</v>
      </c>
      <c r="D215" s="29"/>
      <c r="E215" s="283"/>
      <c r="F215" s="255"/>
      <c r="G215" s="386"/>
      <c r="H215" s="216"/>
      <c r="I215" s="293"/>
      <c r="J215" s="118"/>
      <c r="K215" s="190"/>
      <c r="L215" s="274"/>
      <c r="M215" s="274"/>
      <c r="N215" s="60">
        <v>13000</v>
      </c>
      <c r="O215" s="29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2:255" s="1" customFormat="1" ht="15" x14ac:dyDescent="0.2">
      <c r="B216" s="144" t="s">
        <v>512</v>
      </c>
      <c r="C216" s="35" t="s">
        <v>249</v>
      </c>
      <c r="D216" s="36" t="s">
        <v>43</v>
      </c>
      <c r="E216" s="99"/>
      <c r="F216" s="160"/>
      <c r="G216" s="161"/>
      <c r="H216" s="161"/>
      <c r="I216" s="162">
        <v>290</v>
      </c>
      <c r="J216" s="110" t="s">
        <v>169</v>
      </c>
      <c r="K216" s="222"/>
      <c r="L216" s="222"/>
      <c r="M216" s="222"/>
      <c r="N216" s="72">
        <v>3000</v>
      </c>
      <c r="O216" s="34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2:255" s="1" customFormat="1" ht="13.5" thickBot="1" x14ac:dyDescent="0.25">
      <c r="B217" s="387" t="s">
        <v>513</v>
      </c>
      <c r="C217" s="22" t="s">
        <v>250</v>
      </c>
      <c r="D217" s="27" t="s">
        <v>40</v>
      </c>
      <c r="E217" s="286"/>
      <c r="F217" s="185"/>
      <c r="G217" s="186"/>
      <c r="H217" s="186"/>
      <c r="I217" s="187">
        <v>226</v>
      </c>
      <c r="J217" s="102"/>
      <c r="K217" s="188"/>
      <c r="L217" s="188"/>
      <c r="M217" s="188"/>
      <c r="N217" s="77">
        <v>10000</v>
      </c>
      <c r="O217" s="345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2:255" s="1" customFormat="1" ht="7.5" hidden="1" customHeight="1" x14ac:dyDescent="0.2">
      <c r="B218" s="380"/>
      <c r="C218" s="416"/>
      <c r="D218" s="381"/>
      <c r="E218" s="382"/>
      <c r="F218" s="271"/>
      <c r="G218" s="427"/>
      <c r="H218" s="427"/>
      <c r="I218" s="436"/>
      <c r="J218" s="383"/>
      <c r="K218" s="384"/>
      <c r="L218" s="384"/>
      <c r="M218" s="384"/>
      <c r="N218" s="385">
        <f>N219+N220</f>
        <v>0</v>
      </c>
      <c r="O218" s="423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2:255" s="1" customFormat="1" ht="1.5" customHeight="1" x14ac:dyDescent="0.2">
      <c r="B219" s="51"/>
      <c r="C219" s="95"/>
      <c r="D219" s="39"/>
      <c r="E219" s="99"/>
      <c r="F219" s="160"/>
      <c r="G219" s="161"/>
      <c r="H219" s="181"/>
      <c r="I219" s="182"/>
      <c r="J219" s="100"/>
      <c r="K219" s="178"/>
      <c r="L219" s="178"/>
      <c r="M219" s="178"/>
      <c r="N219" s="72"/>
      <c r="O219" s="209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2:255" s="1" customFormat="1" ht="2.25" customHeight="1" thickBot="1" x14ac:dyDescent="0.25">
      <c r="B220" s="75"/>
      <c r="C220" s="95"/>
      <c r="D220" s="39"/>
      <c r="E220" s="99"/>
      <c r="F220" s="160"/>
      <c r="G220" s="161"/>
      <c r="H220" s="181"/>
      <c r="I220" s="182"/>
      <c r="J220" s="101"/>
      <c r="K220" s="183"/>
      <c r="L220" s="183"/>
      <c r="M220" s="183"/>
      <c r="N220" s="80"/>
      <c r="O220" s="22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2:255" s="1" customFormat="1" ht="15.75" thickBot="1" x14ac:dyDescent="0.25">
      <c r="B221" s="49"/>
      <c r="C221" s="21" t="s">
        <v>32</v>
      </c>
      <c r="D221" s="26"/>
      <c r="E221" s="225"/>
      <c r="F221" s="226"/>
      <c r="G221" s="226"/>
      <c r="H221" s="226"/>
      <c r="I221" s="227"/>
      <c r="J221" s="111"/>
      <c r="K221" s="228" t="s">
        <v>6</v>
      </c>
      <c r="L221" s="229">
        <v>59</v>
      </c>
      <c r="M221" s="229"/>
      <c r="N221" s="230">
        <f>N9+N15+N18+N22+N25+N32+N34+N37+N45+N47+N50+N54+N57+N59+N61+N63+N65+N71+N78+N81+N84+N86+N89+N93+N95+N97+N101+N107+N112+N115+N117+N119+N121+N123+N126+N129+N131+N133+N141+N143+N150+N152+N155+N157+N159+N161+N163+N165+N169+N177+N179+N186+N189+N191+N198+N202+N205+N207+N215</f>
        <v>3911500</v>
      </c>
      <c r="O221" s="231">
        <f>O25</f>
        <v>4950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2:255" s="1" customFormat="1" ht="26.25" thickBot="1" x14ac:dyDescent="0.25">
      <c r="B222" s="497" t="s">
        <v>585</v>
      </c>
      <c r="C222" s="497"/>
      <c r="D222" s="497"/>
      <c r="E222" s="497"/>
      <c r="F222" s="497"/>
      <c r="G222" s="232" t="s">
        <v>581</v>
      </c>
      <c r="H222" s="232"/>
      <c r="I222" s="233"/>
      <c r="J222" s="234"/>
      <c r="K222" s="234"/>
      <c r="L222" s="234"/>
      <c r="M222" s="234"/>
      <c r="N222" s="234"/>
      <c r="O222" s="235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2:255" s="1" customFormat="1" ht="13.5" thickBot="1" x14ac:dyDescent="0.25">
      <c r="B223" s="486">
        <v>8</v>
      </c>
      <c r="C223" s="470" t="s">
        <v>380</v>
      </c>
      <c r="D223" s="472"/>
      <c r="E223" s="236"/>
      <c r="F223" s="466"/>
      <c r="G223" s="479"/>
      <c r="H223" s="479"/>
      <c r="I223" s="474"/>
      <c r="J223" s="454"/>
      <c r="K223" s="190"/>
      <c r="L223" s="190"/>
      <c r="M223" s="190"/>
      <c r="N223" s="499">
        <v>670000</v>
      </c>
      <c r="O223" s="516">
        <v>550000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2:255" s="1" customFormat="1" ht="13.5" thickBot="1" x14ac:dyDescent="0.25">
      <c r="B224" s="498"/>
      <c r="C224" s="481"/>
      <c r="D224" s="480"/>
      <c r="E224" s="175"/>
      <c r="F224" s="476"/>
      <c r="G224" s="477"/>
      <c r="H224" s="477"/>
      <c r="I224" s="485"/>
      <c r="J224" s="488"/>
      <c r="K224" s="190"/>
      <c r="L224" s="151"/>
      <c r="M224" s="151"/>
      <c r="N224" s="500"/>
      <c r="O224" s="517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2:255" s="1" customFormat="1" ht="22.5" x14ac:dyDescent="0.2">
      <c r="B225" s="374" t="s">
        <v>30</v>
      </c>
      <c r="C225" s="369" t="s">
        <v>35</v>
      </c>
      <c r="D225" s="88" t="s">
        <v>33</v>
      </c>
      <c r="E225" s="283" t="s">
        <v>624</v>
      </c>
      <c r="F225" s="255" t="s">
        <v>626</v>
      </c>
      <c r="G225" s="216" t="s">
        <v>607</v>
      </c>
      <c r="H225" s="426" t="s">
        <v>611</v>
      </c>
      <c r="I225" s="435">
        <v>226</v>
      </c>
      <c r="J225" s="113"/>
      <c r="K225" s="251"/>
      <c r="L225" s="251"/>
      <c r="M225" s="251"/>
      <c r="N225" s="375">
        <v>275000</v>
      </c>
      <c r="O225" s="376">
        <v>275000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2:255" s="1" customFormat="1" ht="22.5" x14ac:dyDescent="0.2">
      <c r="B226" s="377" t="s">
        <v>31</v>
      </c>
      <c r="C226" s="95" t="s">
        <v>12</v>
      </c>
      <c r="D226" s="39" t="s">
        <v>377</v>
      </c>
      <c r="E226" s="223" t="s">
        <v>625</v>
      </c>
      <c r="F226" s="160" t="s">
        <v>626</v>
      </c>
      <c r="G226" s="161" t="s">
        <v>607</v>
      </c>
      <c r="H226" s="181" t="s">
        <v>611</v>
      </c>
      <c r="I226" s="182">
        <v>226</v>
      </c>
      <c r="J226" s="101"/>
      <c r="K226" s="183"/>
      <c r="L226" s="183"/>
      <c r="M226" s="183"/>
      <c r="N226" s="80">
        <v>275000</v>
      </c>
      <c r="O226" s="378">
        <v>275000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2:255" s="1" customFormat="1" ht="23.25" thickBot="1" x14ac:dyDescent="0.25">
      <c r="B227" s="145" t="s">
        <v>36</v>
      </c>
      <c r="C227" s="240" t="s">
        <v>72</v>
      </c>
      <c r="D227" s="27" t="s">
        <v>377</v>
      </c>
      <c r="E227" s="286"/>
      <c r="F227" s="185"/>
      <c r="G227" s="186"/>
      <c r="H227" s="186"/>
      <c r="I227" s="187">
        <v>226</v>
      </c>
      <c r="J227" s="102"/>
      <c r="K227" s="188"/>
      <c r="L227" s="188"/>
      <c r="M227" s="188"/>
      <c r="N227" s="77">
        <v>120000</v>
      </c>
      <c r="O227" s="379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2:255" s="1" customFormat="1" x14ac:dyDescent="0.2">
      <c r="B228" s="368"/>
      <c r="C228" s="369"/>
      <c r="D228" s="88" t="s">
        <v>33</v>
      </c>
      <c r="E228" s="283"/>
      <c r="F228" s="255"/>
      <c r="G228" s="216"/>
      <c r="H228" s="426"/>
      <c r="I228" s="435"/>
      <c r="J228" s="113"/>
      <c r="K228" s="251"/>
      <c r="L228" s="251"/>
      <c r="M228" s="251"/>
      <c r="N228" s="370"/>
      <c r="O228" s="430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2:255" s="1" customFormat="1" ht="60" x14ac:dyDescent="0.2">
      <c r="B229" s="441">
        <v>21</v>
      </c>
      <c r="C229" s="425" t="s">
        <v>415</v>
      </c>
      <c r="D229" s="439"/>
      <c r="E229" s="237"/>
      <c r="F229" s="208"/>
      <c r="G229" s="238"/>
      <c r="H229" s="434"/>
      <c r="I229" s="437"/>
      <c r="J229" s="418"/>
      <c r="K229" s="192"/>
      <c r="L229" s="192"/>
      <c r="M229" s="192"/>
      <c r="N229" s="421">
        <v>800000</v>
      </c>
      <c r="O229" s="431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2:255" s="1" customFormat="1" ht="22.5" x14ac:dyDescent="0.2">
      <c r="B230" s="512" t="s">
        <v>127</v>
      </c>
      <c r="C230" s="71" t="s">
        <v>382</v>
      </c>
      <c r="D230" s="36" t="s">
        <v>33</v>
      </c>
      <c r="E230" s="99"/>
      <c r="F230" s="160"/>
      <c r="G230" s="161"/>
      <c r="H230" s="161"/>
      <c r="I230" s="162">
        <v>226</v>
      </c>
      <c r="J230" s="100"/>
      <c r="K230" s="178"/>
      <c r="L230" s="178"/>
      <c r="M230" s="178"/>
      <c r="N230" s="72">
        <v>610000</v>
      </c>
      <c r="O230" s="371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2:255" s="1" customFormat="1" x14ac:dyDescent="0.2">
      <c r="B231" s="494"/>
      <c r="C231" s="35" t="s">
        <v>42</v>
      </c>
      <c r="D231" s="36"/>
      <c r="E231" s="99"/>
      <c r="F231" s="160"/>
      <c r="G231" s="434"/>
      <c r="H231" s="161"/>
      <c r="I231" s="162"/>
      <c r="J231" s="100" t="s">
        <v>121</v>
      </c>
      <c r="K231" s="178"/>
      <c r="L231" s="178"/>
      <c r="M231" s="178"/>
      <c r="N231" s="32"/>
      <c r="O231" s="372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2:255" s="1" customFormat="1" ht="30" x14ac:dyDescent="0.2">
      <c r="B232" s="494"/>
      <c r="C232" s="35" t="s">
        <v>46</v>
      </c>
      <c r="D232" s="36"/>
      <c r="E232" s="99"/>
      <c r="F232" s="160"/>
      <c r="G232" s="161"/>
      <c r="H232" s="161"/>
      <c r="I232" s="162"/>
      <c r="J232" s="100" t="s">
        <v>122</v>
      </c>
      <c r="K232" s="178"/>
      <c r="L232" s="178"/>
      <c r="M232" s="178"/>
      <c r="N232" s="32"/>
      <c r="O232" s="372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2:255" s="1" customFormat="1" x14ac:dyDescent="0.2">
      <c r="B233" s="494"/>
      <c r="C233" s="35" t="s">
        <v>123</v>
      </c>
      <c r="D233" s="36"/>
      <c r="E233" s="99"/>
      <c r="F233" s="160"/>
      <c r="G233" s="434"/>
      <c r="H233" s="161"/>
      <c r="I233" s="162"/>
      <c r="J233" s="100" t="s">
        <v>124</v>
      </c>
      <c r="K233" s="178"/>
      <c r="L233" s="178"/>
      <c r="M233" s="178"/>
      <c r="N233" s="32"/>
      <c r="O233" s="372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2:255" s="1" customFormat="1" ht="24" x14ac:dyDescent="0.2">
      <c r="B234" s="494"/>
      <c r="C234" s="35" t="s">
        <v>586</v>
      </c>
      <c r="D234" s="36"/>
      <c r="E234" s="99"/>
      <c r="F234" s="160"/>
      <c r="G234" s="239"/>
      <c r="H234" s="161"/>
      <c r="I234" s="162"/>
      <c r="J234" s="100" t="s">
        <v>587</v>
      </c>
      <c r="K234" s="178"/>
      <c r="L234" s="178"/>
      <c r="M234" s="178"/>
      <c r="N234" s="32"/>
      <c r="O234" s="372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2:255" s="1" customFormat="1" x14ac:dyDescent="0.2">
      <c r="B235" s="495"/>
      <c r="C235" s="35" t="s">
        <v>188</v>
      </c>
      <c r="D235" s="36"/>
      <c r="E235" s="99"/>
      <c r="F235" s="160"/>
      <c r="G235" s="373"/>
      <c r="H235" s="161"/>
      <c r="I235" s="162"/>
      <c r="J235" s="100"/>
      <c r="K235" s="178"/>
      <c r="L235" s="178"/>
      <c r="M235" s="178"/>
      <c r="N235" s="32"/>
      <c r="O235" s="372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2:255" s="1" customFormat="1" ht="23.25" thickBot="1" x14ac:dyDescent="0.25">
      <c r="B236" s="145" t="s">
        <v>417</v>
      </c>
      <c r="C236" s="240" t="s">
        <v>72</v>
      </c>
      <c r="D236" s="27" t="s">
        <v>40</v>
      </c>
      <c r="E236" s="286"/>
      <c r="F236" s="185"/>
      <c r="G236" s="186"/>
      <c r="H236" s="186"/>
      <c r="I236" s="187">
        <v>226</v>
      </c>
      <c r="J236" s="112"/>
      <c r="K236" s="241"/>
      <c r="L236" s="241"/>
      <c r="M236" s="241"/>
      <c r="N236" s="77">
        <v>190000</v>
      </c>
      <c r="O236" s="321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2:255" s="1" customFormat="1" ht="36" x14ac:dyDescent="0.2">
      <c r="B237" s="357">
        <v>25</v>
      </c>
      <c r="C237" s="24" t="s">
        <v>424</v>
      </c>
      <c r="D237" s="29"/>
      <c r="E237" s="283"/>
      <c r="F237" s="255"/>
      <c r="G237" s="211"/>
      <c r="H237" s="216"/>
      <c r="I237" s="293"/>
      <c r="J237" s="114"/>
      <c r="K237" s="257"/>
      <c r="L237" s="257"/>
      <c r="M237" s="257"/>
      <c r="N237" s="60">
        <v>770000</v>
      </c>
      <c r="O237" s="29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2:255" s="1" customFormat="1" x14ac:dyDescent="0.2">
      <c r="B238" s="144" t="s">
        <v>139</v>
      </c>
      <c r="C238" s="71" t="s">
        <v>425</v>
      </c>
      <c r="D238" s="36" t="s">
        <v>33</v>
      </c>
      <c r="E238" s="99"/>
      <c r="F238" s="160"/>
      <c r="G238" s="427"/>
      <c r="H238" s="161"/>
      <c r="I238" s="162">
        <v>226</v>
      </c>
      <c r="J238" s="100"/>
      <c r="K238" s="178"/>
      <c r="L238" s="178"/>
      <c r="M238" s="178"/>
      <c r="N238" s="72">
        <v>650000</v>
      </c>
      <c r="O238" s="34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2:255" s="1" customFormat="1" ht="23.25" thickBot="1" x14ac:dyDescent="0.25">
      <c r="B239" s="145" t="s">
        <v>141</v>
      </c>
      <c r="C239" s="240" t="s">
        <v>72</v>
      </c>
      <c r="D239" s="27" t="s">
        <v>40</v>
      </c>
      <c r="E239" s="286"/>
      <c r="F239" s="185"/>
      <c r="G239" s="186"/>
      <c r="H239" s="186"/>
      <c r="I239" s="187">
        <v>226</v>
      </c>
      <c r="J239" s="102"/>
      <c r="K239" s="188"/>
      <c r="L239" s="188"/>
      <c r="M239" s="188"/>
      <c r="N239" s="77">
        <v>120000</v>
      </c>
      <c r="O239" s="345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2:255" s="1" customFormat="1" ht="48" x14ac:dyDescent="0.2">
      <c r="B240" s="357">
        <v>63</v>
      </c>
      <c r="C240" s="24" t="s">
        <v>514</v>
      </c>
      <c r="D240" s="29"/>
      <c r="E240" s="283"/>
      <c r="F240" s="255"/>
      <c r="G240" s="216"/>
      <c r="H240" s="216"/>
      <c r="I240" s="293"/>
      <c r="J240" s="114"/>
      <c r="K240" s="257"/>
      <c r="L240" s="257"/>
      <c r="M240" s="257"/>
      <c r="N240" s="60">
        <v>2080000</v>
      </c>
      <c r="O240" s="29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2:255" s="1" customFormat="1" ht="22.5" x14ac:dyDescent="0.2">
      <c r="B241" s="512" t="s">
        <v>515</v>
      </c>
      <c r="C241" s="71" t="s">
        <v>516</v>
      </c>
      <c r="D241" s="36" t="s">
        <v>33</v>
      </c>
      <c r="E241" s="99"/>
      <c r="F241" s="160"/>
      <c r="G241" s="434"/>
      <c r="H241" s="161"/>
      <c r="I241" s="162">
        <v>226</v>
      </c>
      <c r="J241" s="100"/>
      <c r="K241" s="178"/>
      <c r="L241" s="178"/>
      <c r="M241" s="178"/>
      <c r="N241" s="72">
        <v>1800000</v>
      </c>
      <c r="O241" s="34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2:255" s="1" customFormat="1" ht="48" x14ac:dyDescent="0.2">
      <c r="B242" s="494"/>
      <c r="C242" s="35" t="s">
        <v>517</v>
      </c>
      <c r="D242" s="36"/>
      <c r="E242" s="99"/>
      <c r="F242" s="160"/>
      <c r="G242" s="161"/>
      <c r="H242" s="161"/>
      <c r="I242" s="162"/>
      <c r="J242" s="100" t="s">
        <v>588</v>
      </c>
      <c r="K242" s="178"/>
      <c r="L242" s="178"/>
      <c r="M242" s="178"/>
      <c r="N242" s="50"/>
      <c r="O242" s="34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2:255" s="1" customFormat="1" ht="36" x14ac:dyDescent="0.2">
      <c r="B243" s="494"/>
      <c r="C243" s="35" t="s">
        <v>251</v>
      </c>
      <c r="D243" s="36"/>
      <c r="E243" s="99"/>
      <c r="F243" s="160"/>
      <c r="G243" s="434"/>
      <c r="H243" s="161"/>
      <c r="I243" s="162"/>
      <c r="J243" s="100" t="s">
        <v>588</v>
      </c>
      <c r="K243" s="178"/>
      <c r="L243" s="178"/>
      <c r="M243" s="178"/>
      <c r="N243" s="50"/>
      <c r="O243" s="34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2:255" s="1" customFormat="1" ht="24" x14ac:dyDescent="0.2">
      <c r="B244" s="494"/>
      <c r="C244" s="35" t="s">
        <v>252</v>
      </c>
      <c r="D244" s="36"/>
      <c r="E244" s="99"/>
      <c r="F244" s="160"/>
      <c r="G244" s="161"/>
      <c r="H244" s="161"/>
      <c r="I244" s="162"/>
      <c r="J244" s="100" t="s">
        <v>589</v>
      </c>
      <c r="K244" s="178"/>
      <c r="L244" s="178"/>
      <c r="M244" s="178"/>
      <c r="N244" s="50"/>
      <c r="O244" s="34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2:255" s="1" customFormat="1" x14ac:dyDescent="0.2">
      <c r="B245" s="495"/>
      <c r="C245" s="35" t="s">
        <v>130</v>
      </c>
      <c r="D245" s="36"/>
      <c r="E245" s="99"/>
      <c r="F245" s="160"/>
      <c r="G245" s="434"/>
      <c r="H245" s="161"/>
      <c r="I245" s="162"/>
      <c r="J245" s="100" t="s">
        <v>253</v>
      </c>
      <c r="K245" s="178"/>
      <c r="L245" s="178"/>
      <c r="M245" s="178"/>
      <c r="N245" s="50"/>
      <c r="O245" s="34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2:255" s="1" customFormat="1" ht="23.25" thickBot="1" x14ac:dyDescent="0.25">
      <c r="B246" s="145" t="s">
        <v>518</v>
      </c>
      <c r="C246" s="240" t="s">
        <v>72</v>
      </c>
      <c r="D246" s="27" t="s">
        <v>40</v>
      </c>
      <c r="E246" s="286"/>
      <c r="F246" s="185"/>
      <c r="G246" s="186"/>
      <c r="H246" s="186"/>
      <c r="I246" s="187">
        <v>226</v>
      </c>
      <c r="J246" s="102"/>
      <c r="K246" s="188"/>
      <c r="L246" s="188"/>
      <c r="M246" s="188"/>
      <c r="N246" s="77">
        <v>280000</v>
      </c>
      <c r="O246" s="367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2:255" s="1" customFormat="1" ht="15.75" thickBot="1" x14ac:dyDescent="0.25">
      <c r="B247" s="49"/>
      <c r="C247" s="362" t="s">
        <v>32</v>
      </c>
      <c r="D247" s="363"/>
      <c r="E247" s="364"/>
      <c r="F247" s="299"/>
      <c r="G247" s="300"/>
      <c r="H247" s="300"/>
      <c r="I247" s="301"/>
      <c r="J247" s="111"/>
      <c r="K247" s="228" t="s">
        <v>6</v>
      </c>
      <c r="L247" s="229">
        <v>4</v>
      </c>
      <c r="M247" s="229"/>
      <c r="N247" s="365">
        <f>N223+N229+N237+N240</f>
        <v>4320000</v>
      </c>
      <c r="O247" s="366">
        <f>O223</f>
        <v>550000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2:255" s="1" customFormat="1" ht="18.75" x14ac:dyDescent="0.2">
      <c r="B248" s="513" t="s">
        <v>254</v>
      </c>
      <c r="C248" s="514"/>
      <c r="D248" s="514"/>
      <c r="E248" s="514"/>
      <c r="F248" s="514"/>
      <c r="G248" s="427" t="s">
        <v>257</v>
      </c>
      <c r="H248" s="358"/>
      <c r="I248" s="359"/>
      <c r="J248" s="360"/>
      <c r="K248" s="360"/>
      <c r="L248" s="360"/>
      <c r="M248" s="360"/>
      <c r="N248" s="360"/>
      <c r="O248" s="361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2:255" s="1" customFormat="1" x14ac:dyDescent="0.2">
      <c r="B249" s="51"/>
      <c r="C249" s="47"/>
      <c r="D249" s="36"/>
      <c r="E249" s="242"/>
      <c r="F249" s="160"/>
      <c r="G249" s="160"/>
      <c r="H249" s="160"/>
      <c r="I249" s="442"/>
      <c r="J249" s="100"/>
      <c r="K249" s="178"/>
      <c r="L249" s="178"/>
      <c r="M249" s="178"/>
      <c r="N249" s="50"/>
      <c r="O249" s="243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2:255" s="1" customFormat="1" x14ac:dyDescent="0.2">
      <c r="B250" s="51"/>
      <c r="C250" s="47"/>
      <c r="D250" s="36"/>
      <c r="E250" s="242"/>
      <c r="F250" s="160"/>
      <c r="G250" s="160"/>
      <c r="H250" s="160"/>
      <c r="I250" s="442"/>
      <c r="J250" s="100"/>
      <c r="K250" s="178"/>
      <c r="L250" s="178"/>
      <c r="M250" s="178"/>
      <c r="N250" s="50"/>
      <c r="O250" s="24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2:255" s="1" customFormat="1" ht="24" x14ac:dyDescent="0.2">
      <c r="B251" s="34" t="s">
        <v>519</v>
      </c>
      <c r="C251" s="35" t="s">
        <v>255</v>
      </c>
      <c r="D251" s="36" t="s">
        <v>256</v>
      </c>
      <c r="E251" s="99"/>
      <c r="F251" s="160"/>
      <c r="G251" s="181"/>
      <c r="H251" s="161"/>
      <c r="I251" s="442" t="s">
        <v>258</v>
      </c>
      <c r="J251" s="100">
        <v>47.75</v>
      </c>
      <c r="K251" s="178"/>
      <c r="L251" s="245"/>
      <c r="M251" s="245"/>
      <c r="N251" s="72">
        <v>17128234</v>
      </c>
      <c r="O251" s="244">
        <v>1829063.18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2:255" s="1" customFormat="1" ht="24" x14ac:dyDescent="0.2">
      <c r="B252" s="34" t="s">
        <v>54</v>
      </c>
      <c r="C252" s="35" t="s">
        <v>259</v>
      </c>
      <c r="D252" s="36" t="s">
        <v>256</v>
      </c>
      <c r="E252" s="99"/>
      <c r="F252" s="160"/>
      <c r="G252" s="160"/>
      <c r="H252" s="161"/>
      <c r="I252" s="442" t="s">
        <v>260</v>
      </c>
      <c r="J252" s="100">
        <v>5</v>
      </c>
      <c r="K252" s="178"/>
      <c r="L252" s="245"/>
      <c r="M252" s="245"/>
      <c r="N252" s="72">
        <v>156960</v>
      </c>
      <c r="O252" s="244">
        <v>9460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2:255" s="1" customFormat="1" x14ac:dyDescent="0.2">
      <c r="B253" s="34" t="s">
        <v>57</v>
      </c>
      <c r="C253" s="35" t="s">
        <v>261</v>
      </c>
      <c r="D253" s="36" t="s">
        <v>262</v>
      </c>
      <c r="E253" s="99"/>
      <c r="F253" s="160"/>
      <c r="G253" s="160"/>
      <c r="H253" s="161"/>
      <c r="I253" s="442" t="s">
        <v>263</v>
      </c>
      <c r="J253" s="100">
        <v>52.75</v>
      </c>
      <c r="K253" s="178"/>
      <c r="L253" s="245"/>
      <c r="M253" s="245"/>
      <c r="N253" s="72">
        <v>5423623</v>
      </c>
      <c r="O253" s="244">
        <v>529259.62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2:255" s="1" customFormat="1" ht="24" x14ac:dyDescent="0.2">
      <c r="B254" s="34" t="s">
        <v>13</v>
      </c>
      <c r="C254" s="35" t="s">
        <v>264</v>
      </c>
      <c r="D254" s="36" t="s">
        <v>262</v>
      </c>
      <c r="E254" s="99"/>
      <c r="F254" s="160"/>
      <c r="G254" s="160"/>
      <c r="H254" s="161"/>
      <c r="I254" s="442" t="s">
        <v>265</v>
      </c>
      <c r="J254" s="100">
        <v>5</v>
      </c>
      <c r="K254" s="178"/>
      <c r="L254" s="245"/>
      <c r="M254" s="245"/>
      <c r="N254" s="72">
        <v>47402</v>
      </c>
      <c r="O254" s="244">
        <v>2856.92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2:255" s="1" customFormat="1" x14ac:dyDescent="0.2">
      <c r="B255" s="34" t="s">
        <v>14</v>
      </c>
      <c r="C255" s="35" t="s">
        <v>266</v>
      </c>
      <c r="D255" s="36" t="s">
        <v>267</v>
      </c>
      <c r="E255" s="99"/>
      <c r="F255" s="160"/>
      <c r="G255" s="160"/>
      <c r="H255" s="161"/>
      <c r="I255" s="442" t="s">
        <v>268</v>
      </c>
      <c r="J255" s="100"/>
      <c r="K255" s="178"/>
      <c r="L255" s="178"/>
      <c r="M255" s="178"/>
      <c r="N255" s="32">
        <v>3000</v>
      </c>
      <c r="O255" s="24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2:255" s="1" customFormat="1" ht="22.5" x14ac:dyDescent="0.2">
      <c r="B256" s="34" t="s">
        <v>15</v>
      </c>
      <c r="C256" s="35" t="s">
        <v>269</v>
      </c>
      <c r="D256" s="36" t="s">
        <v>270</v>
      </c>
      <c r="E256" s="99" t="s">
        <v>627</v>
      </c>
      <c r="F256" s="160" t="s">
        <v>629</v>
      </c>
      <c r="G256" s="160" t="s">
        <v>607</v>
      </c>
      <c r="H256" s="161"/>
      <c r="I256" s="442" t="s">
        <v>271</v>
      </c>
      <c r="J256" s="100" t="s">
        <v>272</v>
      </c>
      <c r="K256" s="178"/>
      <c r="L256" s="178"/>
      <c r="M256" s="178"/>
      <c r="N256" s="72">
        <v>3759600</v>
      </c>
      <c r="O256" s="244">
        <v>667631.29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2:255" s="1" customFormat="1" ht="22.5" x14ac:dyDescent="0.2">
      <c r="B257" s="34" t="s">
        <v>520</v>
      </c>
      <c r="C257" s="71" t="s">
        <v>273</v>
      </c>
      <c r="D257" s="36" t="s">
        <v>20</v>
      </c>
      <c r="E257" s="99"/>
      <c r="F257" s="160"/>
      <c r="G257" s="160"/>
      <c r="H257" s="161"/>
      <c r="I257" s="442" t="s">
        <v>16</v>
      </c>
      <c r="J257" s="100"/>
      <c r="K257" s="178"/>
      <c r="L257" s="245"/>
      <c r="M257" s="245"/>
      <c r="N257" s="32">
        <v>35000</v>
      </c>
      <c r="O257" s="24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2:255" s="1" customFormat="1" ht="22.5" x14ac:dyDescent="0.2">
      <c r="B258" s="34" t="s">
        <v>79</v>
      </c>
      <c r="C258" s="71" t="s">
        <v>274</v>
      </c>
      <c r="D258" s="36" t="s">
        <v>43</v>
      </c>
      <c r="E258" s="99" t="s">
        <v>610</v>
      </c>
      <c r="F258" s="160" t="s">
        <v>606</v>
      </c>
      <c r="G258" s="160" t="s">
        <v>607</v>
      </c>
      <c r="H258" s="161" t="s">
        <v>608</v>
      </c>
      <c r="I258" s="442" t="s">
        <v>37</v>
      </c>
      <c r="J258" s="100"/>
      <c r="K258" s="178"/>
      <c r="L258" s="178"/>
      <c r="M258" s="178"/>
      <c r="N258" s="72">
        <v>250000</v>
      </c>
      <c r="O258" s="24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2:255" s="1" customFormat="1" ht="33.75" x14ac:dyDescent="0.2">
      <c r="B259" s="34" t="s">
        <v>82</v>
      </c>
      <c r="C259" s="71" t="s">
        <v>275</v>
      </c>
      <c r="D259" s="36" t="s">
        <v>43</v>
      </c>
      <c r="E259" s="99"/>
      <c r="F259" s="160"/>
      <c r="G259" s="160"/>
      <c r="H259" s="161"/>
      <c r="I259" s="442" t="s">
        <v>37</v>
      </c>
      <c r="J259" s="100"/>
      <c r="K259" s="178"/>
      <c r="L259" s="245"/>
      <c r="M259" s="245"/>
      <c r="N259" s="72">
        <v>695500</v>
      </c>
      <c r="O259" s="24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2:255" s="1" customFormat="1" ht="24" x14ac:dyDescent="0.2">
      <c r="B260" s="34" t="s">
        <v>85</v>
      </c>
      <c r="C260" s="35" t="s">
        <v>276</v>
      </c>
      <c r="D260" s="36" t="s">
        <v>43</v>
      </c>
      <c r="E260" s="99"/>
      <c r="F260" s="160"/>
      <c r="G260" s="160"/>
      <c r="H260" s="161"/>
      <c r="I260" s="442" t="s">
        <v>590</v>
      </c>
      <c r="J260" s="100"/>
      <c r="K260" s="178"/>
      <c r="L260" s="245"/>
      <c r="M260" s="245"/>
      <c r="N260" s="72">
        <v>95743</v>
      </c>
      <c r="O260" s="24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2:255" s="1" customFormat="1" ht="45" x14ac:dyDescent="0.2">
      <c r="B261" s="34" t="s">
        <v>89</v>
      </c>
      <c r="C261" s="35" t="s">
        <v>266</v>
      </c>
      <c r="D261" s="36" t="s">
        <v>43</v>
      </c>
      <c r="E261" s="99" t="s">
        <v>628</v>
      </c>
      <c r="G261" s="160" t="s">
        <v>607</v>
      </c>
      <c r="H261" s="161"/>
      <c r="I261" s="442" t="s">
        <v>268</v>
      </c>
      <c r="J261" s="100"/>
      <c r="K261" s="178"/>
      <c r="L261" s="245"/>
      <c r="M261" s="245"/>
      <c r="N261" s="72">
        <v>45000</v>
      </c>
      <c r="O261" s="244">
        <v>2368.3200000000002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2:255" s="1" customFormat="1" x14ac:dyDescent="0.2">
      <c r="B262" s="34" t="s">
        <v>94</v>
      </c>
      <c r="C262" s="35" t="s">
        <v>277</v>
      </c>
      <c r="D262" s="36" t="s">
        <v>43</v>
      </c>
      <c r="E262" s="99"/>
      <c r="F262" s="160"/>
      <c r="G262" s="160"/>
      <c r="H262" s="161"/>
      <c r="I262" s="442" t="s">
        <v>268</v>
      </c>
      <c r="J262" s="100"/>
      <c r="K262" s="178"/>
      <c r="L262" s="178"/>
      <c r="M262" s="178"/>
      <c r="N262" s="72">
        <v>89000</v>
      </c>
      <c r="O262" s="24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2:255" s="1" customFormat="1" x14ac:dyDescent="0.2">
      <c r="B263" s="34" t="s">
        <v>96</v>
      </c>
      <c r="C263" s="35" t="s">
        <v>278</v>
      </c>
      <c r="D263" s="36" t="s">
        <v>43</v>
      </c>
      <c r="E263" s="99"/>
      <c r="F263" s="160"/>
      <c r="G263" s="160"/>
      <c r="H263" s="161"/>
      <c r="I263" s="442" t="s">
        <v>279</v>
      </c>
      <c r="J263" s="100"/>
      <c r="K263" s="178"/>
      <c r="L263" s="245"/>
      <c r="M263" s="245"/>
      <c r="N263" s="32">
        <v>21300</v>
      </c>
      <c r="O263" s="24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2:255" s="1" customFormat="1" ht="22.5" x14ac:dyDescent="0.2">
      <c r="B264" s="34" t="s">
        <v>98</v>
      </c>
      <c r="C264" s="71" t="s">
        <v>280</v>
      </c>
      <c r="D264" s="36" t="s">
        <v>43</v>
      </c>
      <c r="E264" s="99" t="s">
        <v>617</v>
      </c>
      <c r="F264" s="160" t="s">
        <v>606</v>
      </c>
      <c r="G264" s="160" t="s">
        <v>607</v>
      </c>
      <c r="H264" s="161" t="s">
        <v>608</v>
      </c>
      <c r="I264" s="442" t="s">
        <v>16</v>
      </c>
      <c r="J264" s="100"/>
      <c r="K264" s="178"/>
      <c r="L264" s="245"/>
      <c r="M264" s="245"/>
      <c r="N264" s="72">
        <v>35000</v>
      </c>
      <c r="O264" s="24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2:255" s="1" customFormat="1" ht="22.5" x14ac:dyDescent="0.2">
      <c r="B265" s="34" t="s">
        <v>100</v>
      </c>
      <c r="C265" s="71" t="s">
        <v>281</v>
      </c>
      <c r="D265" s="36" t="s">
        <v>43</v>
      </c>
      <c r="E265" s="99" t="s">
        <v>618</v>
      </c>
      <c r="F265" s="160" t="s">
        <v>606</v>
      </c>
      <c r="G265" s="160" t="s">
        <v>607</v>
      </c>
      <c r="H265" s="161" t="s">
        <v>608</v>
      </c>
      <c r="I265" s="442" t="s">
        <v>16</v>
      </c>
      <c r="J265" s="100"/>
      <c r="K265" s="178"/>
      <c r="L265" s="245"/>
      <c r="M265" s="245"/>
      <c r="N265" s="72">
        <v>50000</v>
      </c>
      <c r="O265" s="24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2:255" s="1" customFormat="1" ht="22.5" x14ac:dyDescent="0.2">
      <c r="B266" s="34" t="s">
        <v>102</v>
      </c>
      <c r="C266" s="71" t="s">
        <v>521</v>
      </c>
      <c r="D266" s="36" t="s">
        <v>43</v>
      </c>
      <c r="E266" s="99"/>
      <c r="F266" s="160"/>
      <c r="G266" s="160"/>
      <c r="H266" s="161"/>
      <c r="I266" s="442" t="s">
        <v>37</v>
      </c>
      <c r="J266" s="100"/>
      <c r="K266" s="178"/>
      <c r="L266" s="245"/>
      <c r="M266" s="245"/>
      <c r="N266" s="32">
        <v>25000</v>
      </c>
      <c r="O266" s="24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2:255" s="1" customFormat="1" x14ac:dyDescent="0.2">
      <c r="B267" s="34" t="s">
        <v>104</v>
      </c>
      <c r="C267" s="71" t="s">
        <v>282</v>
      </c>
      <c r="D267" s="36" t="s">
        <v>33</v>
      </c>
      <c r="E267" s="99"/>
      <c r="F267" s="160"/>
      <c r="G267" s="160"/>
      <c r="H267" s="161"/>
      <c r="I267" s="442" t="s">
        <v>17</v>
      </c>
      <c r="J267" s="100"/>
      <c r="K267" s="178"/>
      <c r="L267" s="178"/>
      <c r="M267" s="178"/>
      <c r="N267" s="72">
        <v>10000</v>
      </c>
      <c r="O267" s="24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2:255" s="1" customFormat="1" x14ac:dyDescent="0.2">
      <c r="B268" s="34" t="s">
        <v>106</v>
      </c>
      <c r="C268" s="71" t="s">
        <v>283</v>
      </c>
      <c r="D268" s="36" t="s">
        <v>33</v>
      </c>
      <c r="E268" s="99"/>
      <c r="F268" s="160"/>
      <c r="G268" s="160"/>
      <c r="H268" s="161"/>
      <c r="I268" s="442" t="s">
        <v>17</v>
      </c>
      <c r="J268" s="100" t="s">
        <v>522</v>
      </c>
      <c r="K268" s="178"/>
      <c r="L268" s="178"/>
      <c r="M268" s="178"/>
      <c r="N268" s="72">
        <v>100000</v>
      </c>
      <c r="O268" s="24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2:255" s="1" customFormat="1" x14ac:dyDescent="0.2">
      <c r="B269" s="34" t="s">
        <v>108</v>
      </c>
      <c r="C269" s="71" t="s">
        <v>284</v>
      </c>
      <c r="D269" s="36" t="s">
        <v>33</v>
      </c>
      <c r="E269" s="99"/>
      <c r="F269" s="160"/>
      <c r="G269" s="160"/>
      <c r="H269" s="161"/>
      <c r="I269" s="442" t="s">
        <v>17</v>
      </c>
      <c r="J269" s="100"/>
      <c r="K269" s="178"/>
      <c r="L269" s="245"/>
      <c r="M269" s="245"/>
      <c r="N269" s="72">
        <v>90000</v>
      </c>
      <c r="O269" s="24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2:255" s="1" customFormat="1" ht="33.75" x14ac:dyDescent="0.2">
      <c r="B270" s="34" t="s">
        <v>110</v>
      </c>
      <c r="C270" s="246" t="s">
        <v>285</v>
      </c>
      <c r="D270" s="36" t="s">
        <v>33</v>
      </c>
      <c r="E270" s="99" t="s">
        <v>630</v>
      </c>
      <c r="F270" s="160" t="s">
        <v>606</v>
      </c>
      <c r="G270" s="160" t="s">
        <v>607</v>
      </c>
      <c r="H270" s="161" t="s">
        <v>611</v>
      </c>
      <c r="I270" s="442" t="s">
        <v>17</v>
      </c>
      <c r="J270" s="100"/>
      <c r="K270" s="178"/>
      <c r="L270" s="245"/>
      <c r="M270" s="245"/>
      <c r="N270" s="72">
        <v>10000</v>
      </c>
      <c r="O270" s="24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2:255" s="1" customFormat="1" ht="22.5" x14ac:dyDescent="0.2">
      <c r="B271" s="34" t="s">
        <v>112</v>
      </c>
      <c r="C271" s="246" t="s">
        <v>286</v>
      </c>
      <c r="D271" s="36" t="s">
        <v>33</v>
      </c>
      <c r="E271" s="99"/>
      <c r="F271" s="160"/>
      <c r="G271" s="160"/>
      <c r="H271" s="161"/>
      <c r="I271" s="442" t="s">
        <v>17</v>
      </c>
      <c r="J271" s="100"/>
      <c r="K271" s="178"/>
      <c r="L271" s="245"/>
      <c r="M271" s="245"/>
      <c r="N271" s="72">
        <v>70000</v>
      </c>
      <c r="O271" s="24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2:255" s="1" customFormat="1" ht="22.5" x14ac:dyDescent="0.2">
      <c r="B272" s="34" t="s">
        <v>523</v>
      </c>
      <c r="C272" s="71" t="s">
        <v>287</v>
      </c>
      <c r="D272" s="36" t="s">
        <v>43</v>
      </c>
      <c r="E272" s="99"/>
      <c r="F272" s="160"/>
      <c r="G272" s="160"/>
      <c r="H272" s="161"/>
      <c r="I272" s="442" t="s">
        <v>288</v>
      </c>
      <c r="J272" s="100"/>
      <c r="K272" s="178"/>
      <c r="L272" s="245"/>
      <c r="M272" s="245"/>
      <c r="N272" s="72">
        <v>100000</v>
      </c>
      <c r="O272" s="24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2:255" s="1" customFormat="1" ht="22.5" x14ac:dyDescent="0.2">
      <c r="B273" s="34" t="s">
        <v>204</v>
      </c>
      <c r="C273" s="71" t="s">
        <v>524</v>
      </c>
      <c r="D273" s="36" t="s">
        <v>43</v>
      </c>
      <c r="E273" s="99"/>
      <c r="F273" s="160"/>
      <c r="G273" s="160"/>
      <c r="H273" s="161"/>
      <c r="I273" s="442" t="s">
        <v>288</v>
      </c>
      <c r="J273" s="100"/>
      <c r="K273" s="178"/>
      <c r="L273" s="245"/>
      <c r="M273" s="245"/>
      <c r="N273" s="72">
        <v>127000</v>
      </c>
      <c r="O273" s="24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2:255" s="1" customFormat="1" ht="24" x14ac:dyDescent="0.2">
      <c r="B274" s="34" t="s">
        <v>525</v>
      </c>
      <c r="C274" s="35" t="s">
        <v>289</v>
      </c>
      <c r="D274" s="36" t="s">
        <v>43</v>
      </c>
      <c r="E274" s="99"/>
      <c r="F274" s="160"/>
      <c r="G274" s="160"/>
      <c r="H274" s="161"/>
      <c r="I274" s="442" t="s">
        <v>290</v>
      </c>
      <c r="J274" s="100"/>
      <c r="K274" s="178"/>
      <c r="L274" s="178"/>
      <c r="M274" s="178"/>
      <c r="N274" s="72">
        <v>10000</v>
      </c>
      <c r="O274" s="244">
        <v>500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2:255" s="1" customFormat="1" ht="22.5" x14ac:dyDescent="0.2">
      <c r="B275" s="34" t="s">
        <v>126</v>
      </c>
      <c r="C275" s="71" t="s">
        <v>291</v>
      </c>
      <c r="D275" s="36" t="s">
        <v>43</v>
      </c>
      <c r="E275" s="99"/>
      <c r="F275" s="160"/>
      <c r="G275" s="160"/>
      <c r="H275" s="161"/>
      <c r="I275" s="442" t="s">
        <v>591</v>
      </c>
      <c r="J275" s="100" t="s">
        <v>292</v>
      </c>
      <c r="K275" s="178"/>
      <c r="L275" s="245"/>
      <c r="M275" s="245"/>
      <c r="N275" s="72">
        <v>431252</v>
      </c>
      <c r="O275" s="244">
        <v>63931.3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2:255" s="1" customFormat="1" ht="24" x14ac:dyDescent="0.2">
      <c r="B276" s="34" t="s">
        <v>132</v>
      </c>
      <c r="C276" s="35" t="s">
        <v>293</v>
      </c>
      <c r="D276" s="36" t="s">
        <v>43</v>
      </c>
      <c r="E276" s="99"/>
      <c r="F276" s="160"/>
      <c r="G276" s="160"/>
      <c r="H276" s="161"/>
      <c r="I276" s="442" t="s">
        <v>592</v>
      </c>
      <c r="J276" s="100"/>
      <c r="K276" s="178"/>
      <c r="L276" s="245"/>
      <c r="M276" s="245"/>
      <c r="N276" s="32">
        <v>95743</v>
      </c>
      <c r="O276" s="247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2:255" s="1" customFormat="1" ht="33.75" x14ac:dyDescent="0.2">
      <c r="B277" s="34" t="s">
        <v>420</v>
      </c>
      <c r="C277" s="71" t="s">
        <v>294</v>
      </c>
      <c r="D277" s="36" t="s">
        <v>43</v>
      </c>
      <c r="E277" s="99"/>
      <c r="F277" s="160"/>
      <c r="G277" s="160"/>
      <c r="H277" s="161"/>
      <c r="I277" s="442" t="s">
        <v>288</v>
      </c>
      <c r="J277" s="100"/>
      <c r="K277" s="178"/>
      <c r="L277" s="245"/>
      <c r="M277" s="245"/>
      <c r="N277" s="72">
        <v>150000</v>
      </c>
      <c r="O277" s="24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2:255" s="1" customFormat="1" ht="23.25" thickBot="1" x14ac:dyDescent="0.25">
      <c r="B278" s="34" t="s">
        <v>526</v>
      </c>
      <c r="C278" s="71" t="s">
        <v>295</v>
      </c>
      <c r="D278" s="36" t="s">
        <v>43</v>
      </c>
      <c r="E278" s="99"/>
      <c r="F278" s="160"/>
      <c r="G278" s="160"/>
      <c r="H278" s="161"/>
      <c r="I278" s="442" t="s">
        <v>288</v>
      </c>
      <c r="J278" s="100"/>
      <c r="K278" s="178"/>
      <c r="L278" s="245"/>
      <c r="M278" s="245"/>
      <c r="N278" s="72">
        <v>300000</v>
      </c>
      <c r="O278" s="24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2:255" s="1" customFormat="1" ht="60.75" thickBot="1" x14ac:dyDescent="0.25">
      <c r="B279" s="87"/>
      <c r="C279" s="415" t="s">
        <v>34</v>
      </c>
      <c r="D279" s="88"/>
      <c r="E279" s="248"/>
      <c r="F279" s="249"/>
      <c r="G279" s="249"/>
      <c r="H279" s="249"/>
      <c r="I279" s="250"/>
      <c r="J279" s="113"/>
      <c r="K279" s="183" t="s">
        <v>2</v>
      </c>
      <c r="L279" s="251" t="s">
        <v>7</v>
      </c>
      <c r="M279" s="251"/>
      <c r="N279" s="252">
        <f>SUM(N251:N278)</f>
        <v>29354357</v>
      </c>
      <c r="O279" s="253">
        <f>SUM(O250:O278)</f>
        <v>3105070.6299999994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2:255" s="1" customFormat="1" x14ac:dyDescent="0.2">
      <c r="B280" s="92" t="s">
        <v>9</v>
      </c>
      <c r="C280" s="93"/>
      <c r="D280" s="89"/>
      <c r="E280" s="254"/>
      <c r="F280" s="255"/>
      <c r="G280" s="255"/>
      <c r="H280" s="255"/>
      <c r="I280" s="256"/>
      <c r="J280" s="114"/>
      <c r="K280" s="257"/>
      <c r="L280" s="257"/>
      <c r="M280" s="257"/>
      <c r="N280" s="60">
        <f>N281+N282</f>
        <v>2500000</v>
      </c>
      <c r="O280" s="258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2:255" s="1" customFormat="1" ht="48" x14ac:dyDescent="0.2">
      <c r="B281" s="34" t="s">
        <v>527</v>
      </c>
      <c r="C281" s="35" t="s">
        <v>8</v>
      </c>
      <c r="D281" s="36" t="s">
        <v>256</v>
      </c>
      <c r="E281" s="99"/>
      <c r="F281" s="160"/>
      <c r="G281" s="181"/>
      <c r="H281" s="161"/>
      <c r="I281" s="442" t="s">
        <v>258</v>
      </c>
      <c r="J281" s="100"/>
      <c r="K281" s="178"/>
      <c r="L281" s="245"/>
      <c r="M281" s="245"/>
      <c r="N281" s="72">
        <v>1920123</v>
      </c>
      <c r="O281" s="203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2:255" s="1" customFormat="1" ht="34.5" thickBot="1" x14ac:dyDescent="0.25">
      <c r="B282" s="94" t="s">
        <v>308</v>
      </c>
      <c r="C282" s="95" t="s">
        <v>10</v>
      </c>
      <c r="D282" s="95" t="s">
        <v>262</v>
      </c>
      <c r="E282" s="223"/>
      <c r="F282" s="259"/>
      <c r="G282" s="223"/>
      <c r="H282" s="223"/>
      <c r="I282" s="259" t="s">
        <v>263</v>
      </c>
      <c r="J282" s="115"/>
      <c r="K282" s="260"/>
      <c r="L282" s="260"/>
      <c r="M282" s="260"/>
      <c r="N282" s="80">
        <v>579877</v>
      </c>
      <c r="O282" s="219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2:255" s="1" customFormat="1" ht="13.5" thickBot="1" x14ac:dyDescent="0.25">
      <c r="B283" s="510" t="s">
        <v>11</v>
      </c>
      <c r="C283" s="511"/>
      <c r="D283" s="21"/>
      <c r="E283" s="261"/>
      <c r="F283" s="262"/>
      <c r="G283" s="262"/>
      <c r="H283" s="262"/>
      <c r="I283" s="262"/>
      <c r="J283" s="116"/>
      <c r="K283" s="261"/>
      <c r="L283" s="261"/>
      <c r="M283" s="261"/>
      <c r="N283" s="263">
        <f>N284+N285</f>
        <v>2500000</v>
      </c>
      <c r="O283" s="26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2:255" s="1" customFormat="1" ht="24" x14ac:dyDescent="0.2">
      <c r="B284" s="34" t="s">
        <v>527</v>
      </c>
      <c r="C284" s="35" t="s">
        <v>603</v>
      </c>
      <c r="D284" s="36" t="s">
        <v>256</v>
      </c>
      <c r="E284" s="99"/>
      <c r="F284" s="160"/>
      <c r="G284" s="181"/>
      <c r="H284" s="161"/>
      <c r="I284" s="442" t="s">
        <v>258</v>
      </c>
      <c r="J284" s="108"/>
      <c r="K284" s="214"/>
      <c r="L284" s="214"/>
      <c r="M284" s="214"/>
      <c r="N284" s="265">
        <v>1920123</v>
      </c>
      <c r="O284" s="215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2:255" s="1" customFormat="1" x14ac:dyDescent="0.2">
      <c r="B285" s="94" t="s">
        <v>308</v>
      </c>
      <c r="C285" s="95" t="s">
        <v>604</v>
      </c>
      <c r="D285" s="95" t="s">
        <v>262</v>
      </c>
      <c r="E285" s="223"/>
      <c r="F285" s="259"/>
      <c r="G285" s="223"/>
      <c r="H285" s="223"/>
      <c r="I285" s="259" t="s">
        <v>263</v>
      </c>
      <c r="J285" s="100"/>
      <c r="K285" s="178"/>
      <c r="L285" s="178"/>
      <c r="M285" s="178"/>
      <c r="N285" s="244">
        <v>579877</v>
      </c>
      <c r="O285" s="212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2:255" s="1" customFormat="1" ht="13.5" thickBot="1" x14ac:dyDescent="0.25">
      <c r="B286" s="90"/>
      <c r="C286" s="91"/>
      <c r="D286" s="27"/>
      <c r="E286" s="266"/>
      <c r="F286" s="185"/>
      <c r="G286" s="185"/>
      <c r="H286" s="185"/>
      <c r="I286" s="267"/>
      <c r="J286" s="102"/>
      <c r="K286" s="188"/>
      <c r="L286" s="188"/>
      <c r="M286" s="188"/>
      <c r="N286" s="268"/>
      <c r="O286" s="213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2:255" s="1" customFormat="1" ht="22.5" customHeight="1" thickBot="1" x14ac:dyDescent="0.25">
      <c r="B287" s="515" t="s">
        <v>296</v>
      </c>
      <c r="C287" s="459"/>
      <c r="D287" s="459"/>
      <c r="E287" s="459"/>
      <c r="F287" s="459"/>
      <c r="G287" s="427" t="s">
        <v>298</v>
      </c>
      <c r="H287" s="350"/>
      <c r="I287" s="351"/>
      <c r="J287" s="352"/>
      <c r="K287" s="352"/>
      <c r="L287" s="352"/>
      <c r="M287" s="352"/>
      <c r="N287" s="352"/>
      <c r="O287" s="353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2:255" s="1" customFormat="1" ht="24" x14ac:dyDescent="0.2">
      <c r="B288" s="342">
        <v>1</v>
      </c>
      <c r="C288" s="24" t="s">
        <v>297</v>
      </c>
      <c r="D288" s="29"/>
      <c r="E288" s="354"/>
      <c r="F288" s="255"/>
      <c r="G288" s="249"/>
      <c r="H288" s="272"/>
      <c r="I288" s="273"/>
      <c r="J288" s="118"/>
      <c r="K288" s="190"/>
      <c r="L288" s="274"/>
      <c r="M288" s="274"/>
      <c r="N288" s="146">
        <v>41000</v>
      </c>
      <c r="O288" s="29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2:255" s="1" customFormat="1" ht="22.5" x14ac:dyDescent="0.2">
      <c r="B289" s="144" t="s">
        <v>527</v>
      </c>
      <c r="C289" s="35" t="s">
        <v>249</v>
      </c>
      <c r="D289" s="36" t="s">
        <v>43</v>
      </c>
      <c r="E289" s="99"/>
      <c r="F289" s="160"/>
      <c r="G289" s="161"/>
      <c r="H289" s="161"/>
      <c r="I289" s="162">
        <v>290</v>
      </c>
      <c r="J289" s="100" t="s">
        <v>299</v>
      </c>
      <c r="K289" s="178"/>
      <c r="L289" s="178"/>
      <c r="M289" s="178"/>
      <c r="N289" s="81">
        <f>42*500</f>
        <v>21000</v>
      </c>
      <c r="O289" s="34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2:255" s="1" customFormat="1" ht="22.5" x14ac:dyDescent="0.2">
      <c r="B290" s="144" t="s">
        <v>45</v>
      </c>
      <c r="C290" s="35" t="s">
        <v>210</v>
      </c>
      <c r="D290" s="36" t="s">
        <v>43</v>
      </c>
      <c r="E290" s="99"/>
      <c r="F290" s="160"/>
      <c r="G290" s="180"/>
      <c r="H290" s="161"/>
      <c r="I290" s="162">
        <v>340</v>
      </c>
      <c r="J290" s="100" t="s">
        <v>300</v>
      </c>
      <c r="K290" s="178"/>
      <c r="L290" s="178"/>
      <c r="M290" s="178"/>
      <c r="N290" s="81">
        <v>3000</v>
      </c>
      <c r="O290" s="34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2:255" s="1" customFormat="1" x14ac:dyDescent="0.2">
      <c r="B291" s="144" t="s">
        <v>48</v>
      </c>
      <c r="C291" s="53" t="s">
        <v>65</v>
      </c>
      <c r="D291" s="54" t="s">
        <v>43</v>
      </c>
      <c r="E291" s="99"/>
      <c r="F291" s="160"/>
      <c r="G291" s="161"/>
      <c r="H291" s="161"/>
      <c r="I291" s="162">
        <v>290</v>
      </c>
      <c r="J291" s="100" t="s">
        <v>301</v>
      </c>
      <c r="K291" s="178"/>
      <c r="L291" s="178"/>
      <c r="M291" s="178"/>
      <c r="N291" s="81">
        <v>4000</v>
      </c>
      <c r="O291" s="34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2:255" s="1" customFormat="1" x14ac:dyDescent="0.2">
      <c r="B292" s="144" t="s">
        <v>51</v>
      </c>
      <c r="C292" s="35" t="s">
        <v>65</v>
      </c>
      <c r="D292" s="36" t="s">
        <v>43</v>
      </c>
      <c r="E292" s="99"/>
      <c r="F292" s="160"/>
      <c r="G292" s="180"/>
      <c r="H292" s="161"/>
      <c r="I292" s="162">
        <v>290</v>
      </c>
      <c r="J292" s="100" t="s">
        <v>302</v>
      </c>
      <c r="K292" s="178"/>
      <c r="L292" s="178"/>
      <c r="M292" s="178"/>
      <c r="N292" s="81">
        <v>1500</v>
      </c>
      <c r="O292" s="34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2:255" s="1" customFormat="1" x14ac:dyDescent="0.2">
      <c r="B293" s="144" t="s">
        <v>528</v>
      </c>
      <c r="C293" s="35" t="s">
        <v>113</v>
      </c>
      <c r="D293" s="36" t="s">
        <v>40</v>
      </c>
      <c r="E293" s="99"/>
      <c r="F293" s="160"/>
      <c r="G293" s="161"/>
      <c r="H293" s="161"/>
      <c r="I293" s="162">
        <v>226</v>
      </c>
      <c r="J293" s="100" t="s">
        <v>303</v>
      </c>
      <c r="K293" s="178"/>
      <c r="L293" s="178"/>
      <c r="M293" s="178"/>
      <c r="N293" s="81">
        <v>1500</v>
      </c>
      <c r="O293" s="34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2:255" s="1" customFormat="1" ht="24.75" thickBot="1" x14ac:dyDescent="0.25">
      <c r="B294" s="145" t="s">
        <v>529</v>
      </c>
      <c r="C294" s="22" t="s">
        <v>72</v>
      </c>
      <c r="D294" s="27" t="s">
        <v>40</v>
      </c>
      <c r="E294" s="286"/>
      <c r="F294" s="185"/>
      <c r="G294" s="185"/>
      <c r="H294" s="186"/>
      <c r="I294" s="187">
        <v>226</v>
      </c>
      <c r="J294" s="102"/>
      <c r="K294" s="188"/>
      <c r="L294" s="188"/>
      <c r="M294" s="188"/>
      <c r="N294" s="82">
        <v>10000</v>
      </c>
      <c r="O294" s="345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2:255" s="1" customFormat="1" ht="24" x14ac:dyDescent="0.2">
      <c r="B295" s="335">
        <v>2</v>
      </c>
      <c r="C295" s="356" t="s">
        <v>304</v>
      </c>
      <c r="D295" s="29"/>
      <c r="E295" s="283"/>
      <c r="F295" s="255"/>
      <c r="G295" s="216"/>
      <c r="H295" s="272"/>
      <c r="I295" s="273"/>
      <c r="J295" s="118"/>
      <c r="K295" s="190"/>
      <c r="L295" s="274"/>
      <c r="M295" s="274"/>
      <c r="N295" s="60">
        <v>20000</v>
      </c>
      <c r="O295" s="29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2:255" s="1" customFormat="1" ht="23.25" thickBot="1" x14ac:dyDescent="0.25">
      <c r="B296" s="355" t="s">
        <v>55</v>
      </c>
      <c r="C296" s="326" t="s">
        <v>60</v>
      </c>
      <c r="D296" s="27" t="s">
        <v>40</v>
      </c>
      <c r="E296" s="286" t="s">
        <v>616</v>
      </c>
      <c r="F296" s="185" t="s">
        <v>606</v>
      </c>
      <c r="G296" s="185" t="s">
        <v>607</v>
      </c>
      <c r="H296" s="186" t="s">
        <v>608</v>
      </c>
      <c r="I296" s="187">
        <v>226</v>
      </c>
      <c r="J296" s="102"/>
      <c r="K296" s="188"/>
      <c r="L296" s="188"/>
      <c r="M296" s="188"/>
      <c r="N296" s="82">
        <v>20000</v>
      </c>
      <c r="O296" s="345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2:255" s="1" customFormat="1" ht="24" x14ac:dyDescent="0.2">
      <c r="B297" s="342">
        <v>3</v>
      </c>
      <c r="C297" s="24" t="s">
        <v>305</v>
      </c>
      <c r="D297" s="29"/>
      <c r="E297" s="283"/>
      <c r="F297" s="255"/>
      <c r="G297" s="216"/>
      <c r="H297" s="272"/>
      <c r="I297" s="273"/>
      <c r="J297" s="118"/>
      <c r="K297" s="190"/>
      <c r="L297" s="274"/>
      <c r="M297" s="274"/>
      <c r="N297" s="60">
        <v>41000</v>
      </c>
      <c r="O297" s="29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2:255" s="1" customFormat="1" ht="22.5" x14ac:dyDescent="0.2">
      <c r="B298" s="144" t="s">
        <v>308</v>
      </c>
      <c r="C298" s="35" t="s">
        <v>249</v>
      </c>
      <c r="D298" s="36" t="s">
        <v>43</v>
      </c>
      <c r="E298" s="99"/>
      <c r="F298" s="160"/>
      <c r="G298" s="180"/>
      <c r="H298" s="161"/>
      <c r="I298" s="162">
        <v>290</v>
      </c>
      <c r="J298" s="100" t="s">
        <v>299</v>
      </c>
      <c r="K298" s="178"/>
      <c r="L298" s="178"/>
      <c r="M298" s="178"/>
      <c r="N298" s="81">
        <f>42*500</f>
        <v>21000</v>
      </c>
      <c r="O298" s="34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2:255" s="1" customFormat="1" ht="22.5" x14ac:dyDescent="0.2">
      <c r="B299" s="144" t="s">
        <v>530</v>
      </c>
      <c r="C299" s="35" t="s">
        <v>210</v>
      </c>
      <c r="D299" s="36" t="s">
        <v>43</v>
      </c>
      <c r="E299" s="99"/>
      <c r="F299" s="160"/>
      <c r="G299" s="161"/>
      <c r="H299" s="161"/>
      <c r="I299" s="162">
        <v>340</v>
      </c>
      <c r="J299" s="100" t="s">
        <v>300</v>
      </c>
      <c r="K299" s="178"/>
      <c r="L299" s="178"/>
      <c r="M299" s="178"/>
      <c r="N299" s="81">
        <v>3000</v>
      </c>
      <c r="O299" s="34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2:255" s="1" customFormat="1" x14ac:dyDescent="0.2">
      <c r="B300" s="144" t="s">
        <v>531</v>
      </c>
      <c r="C300" s="53" t="s">
        <v>65</v>
      </c>
      <c r="D300" s="54" t="s">
        <v>43</v>
      </c>
      <c r="E300" s="99"/>
      <c r="F300" s="160"/>
      <c r="G300" s="180"/>
      <c r="H300" s="161"/>
      <c r="I300" s="162">
        <v>290</v>
      </c>
      <c r="J300" s="100" t="s">
        <v>301</v>
      </c>
      <c r="K300" s="178"/>
      <c r="L300" s="178"/>
      <c r="M300" s="178"/>
      <c r="N300" s="81">
        <v>4000</v>
      </c>
      <c r="O300" s="34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2:255" s="1" customFormat="1" x14ac:dyDescent="0.2">
      <c r="B301" s="144" t="s">
        <v>532</v>
      </c>
      <c r="C301" s="35" t="s">
        <v>65</v>
      </c>
      <c r="D301" s="36" t="s">
        <v>43</v>
      </c>
      <c r="E301" s="99"/>
      <c r="F301" s="160"/>
      <c r="G301" s="161"/>
      <c r="H301" s="161"/>
      <c r="I301" s="162">
        <v>290</v>
      </c>
      <c r="J301" s="100" t="s">
        <v>302</v>
      </c>
      <c r="K301" s="178"/>
      <c r="L301" s="178"/>
      <c r="M301" s="178"/>
      <c r="N301" s="81">
        <v>1500</v>
      </c>
      <c r="O301" s="34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2:255" s="1" customFormat="1" x14ac:dyDescent="0.2">
      <c r="B302" s="144" t="s">
        <v>533</v>
      </c>
      <c r="C302" s="35" t="s">
        <v>113</v>
      </c>
      <c r="D302" s="36" t="s">
        <v>40</v>
      </c>
      <c r="E302" s="99"/>
      <c r="F302" s="160"/>
      <c r="G302" s="180"/>
      <c r="H302" s="161"/>
      <c r="I302" s="162">
        <v>226</v>
      </c>
      <c r="J302" s="100" t="s">
        <v>303</v>
      </c>
      <c r="K302" s="178"/>
      <c r="L302" s="178"/>
      <c r="M302" s="178"/>
      <c r="N302" s="81">
        <v>1500</v>
      </c>
      <c r="O302" s="34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2:255" s="1" customFormat="1" ht="24.75" thickBot="1" x14ac:dyDescent="0.25">
      <c r="B303" s="145" t="s">
        <v>534</v>
      </c>
      <c r="C303" s="22" t="s">
        <v>72</v>
      </c>
      <c r="D303" s="27" t="s">
        <v>40</v>
      </c>
      <c r="E303" s="286"/>
      <c r="F303" s="185"/>
      <c r="G303" s="186"/>
      <c r="H303" s="186"/>
      <c r="I303" s="187">
        <v>226</v>
      </c>
      <c r="J303" s="102"/>
      <c r="K303" s="188"/>
      <c r="L303" s="188"/>
      <c r="M303" s="188"/>
      <c r="N303" s="82">
        <v>10000</v>
      </c>
      <c r="O303" s="345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2:255" s="1" customFormat="1" ht="24" x14ac:dyDescent="0.2">
      <c r="B304" s="342" t="s">
        <v>13</v>
      </c>
      <c r="C304" s="24" t="s">
        <v>306</v>
      </c>
      <c r="D304" s="29"/>
      <c r="E304" s="283"/>
      <c r="F304" s="255"/>
      <c r="G304" s="249"/>
      <c r="H304" s="272"/>
      <c r="I304" s="273"/>
      <c r="J304" s="118"/>
      <c r="K304" s="190"/>
      <c r="L304" s="274"/>
      <c r="M304" s="274"/>
      <c r="N304" s="60">
        <v>5000</v>
      </c>
      <c r="O304" s="29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2:255" s="1" customFormat="1" x14ac:dyDescent="0.2">
      <c r="B305" s="144" t="s">
        <v>311</v>
      </c>
      <c r="C305" s="35" t="s">
        <v>249</v>
      </c>
      <c r="D305" s="36" t="s">
        <v>43</v>
      </c>
      <c r="E305" s="99"/>
      <c r="F305" s="160"/>
      <c r="G305" s="161"/>
      <c r="H305" s="161"/>
      <c r="I305" s="162">
        <v>290</v>
      </c>
      <c r="J305" s="100" t="s">
        <v>307</v>
      </c>
      <c r="K305" s="178"/>
      <c r="L305" s="178"/>
      <c r="M305" s="178"/>
      <c r="N305" s="72">
        <v>2000</v>
      </c>
      <c r="O305" s="297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2:255" s="1" customFormat="1" ht="15.75" thickBot="1" x14ac:dyDescent="0.25">
      <c r="B306" s="145" t="s">
        <v>535</v>
      </c>
      <c r="C306" s="55" t="s">
        <v>65</v>
      </c>
      <c r="D306" s="56" t="s">
        <v>43</v>
      </c>
      <c r="E306" s="286"/>
      <c r="F306" s="185"/>
      <c r="G306" s="185"/>
      <c r="H306" s="186"/>
      <c r="I306" s="187">
        <v>290</v>
      </c>
      <c r="J306" s="102" t="s">
        <v>309</v>
      </c>
      <c r="K306" s="188"/>
      <c r="L306" s="188"/>
      <c r="M306" s="188"/>
      <c r="N306" s="77">
        <v>3000</v>
      </c>
      <c r="O306" s="295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2:255" s="1" customFormat="1" ht="24" x14ac:dyDescent="0.2">
      <c r="B307" s="342" t="s">
        <v>14</v>
      </c>
      <c r="C307" s="24" t="s">
        <v>310</v>
      </c>
      <c r="D307" s="29"/>
      <c r="E307" s="283"/>
      <c r="F307" s="255"/>
      <c r="G307" s="216"/>
      <c r="H307" s="272"/>
      <c r="I307" s="273"/>
      <c r="J307" s="118"/>
      <c r="K307" s="190"/>
      <c r="L307" s="274"/>
      <c r="M307" s="274"/>
      <c r="N307" s="60">
        <v>3000</v>
      </c>
      <c r="O307" s="29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2:255" s="1" customFormat="1" x14ac:dyDescent="0.2">
      <c r="B308" s="144" t="s">
        <v>536</v>
      </c>
      <c r="C308" s="35" t="s">
        <v>249</v>
      </c>
      <c r="D308" s="36" t="s">
        <v>43</v>
      </c>
      <c r="E308" s="99"/>
      <c r="F308" s="160"/>
      <c r="G308" s="180"/>
      <c r="H308" s="161"/>
      <c r="I308" s="162">
        <v>290</v>
      </c>
      <c r="J308" s="100" t="s">
        <v>307</v>
      </c>
      <c r="K308" s="178"/>
      <c r="L308" s="178"/>
      <c r="M308" s="178"/>
      <c r="N308" s="72">
        <v>2000</v>
      </c>
      <c r="O308" s="297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2:255" s="1" customFormat="1" ht="15.75" thickBot="1" x14ac:dyDescent="0.25">
      <c r="B309" s="145" t="s">
        <v>537</v>
      </c>
      <c r="C309" s="55" t="s">
        <v>65</v>
      </c>
      <c r="D309" s="56" t="s">
        <v>43</v>
      </c>
      <c r="E309" s="286"/>
      <c r="F309" s="185"/>
      <c r="G309" s="186"/>
      <c r="H309" s="186"/>
      <c r="I309" s="187">
        <v>290</v>
      </c>
      <c r="J309" s="102" t="s">
        <v>312</v>
      </c>
      <c r="K309" s="188"/>
      <c r="L309" s="188"/>
      <c r="M309" s="188"/>
      <c r="N309" s="77">
        <v>1000</v>
      </c>
      <c r="O309" s="295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2:255" s="1" customFormat="1" ht="24" x14ac:dyDescent="0.2">
      <c r="B310" s="45" t="s">
        <v>15</v>
      </c>
      <c r="C310" s="425" t="s">
        <v>313</v>
      </c>
      <c r="D310" s="439"/>
      <c r="E310" s="237"/>
      <c r="F310" s="208"/>
      <c r="G310" s="271"/>
      <c r="H310" s="438"/>
      <c r="I310" s="270"/>
      <c r="J310" s="418"/>
      <c r="K310" s="151"/>
      <c r="L310" s="192"/>
      <c r="M310" s="192"/>
      <c r="N310" s="44">
        <v>62000</v>
      </c>
      <c r="O310" s="42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2:255" s="58" customFormat="1" ht="22.5" x14ac:dyDescent="0.2">
      <c r="B311" s="34" t="s">
        <v>538</v>
      </c>
      <c r="C311" s="35" t="s">
        <v>249</v>
      </c>
      <c r="D311" s="36" t="s">
        <v>43</v>
      </c>
      <c r="E311" s="99"/>
      <c r="F311" s="160"/>
      <c r="G311" s="161"/>
      <c r="H311" s="161"/>
      <c r="I311" s="162">
        <v>290</v>
      </c>
      <c r="J311" s="100" t="s">
        <v>314</v>
      </c>
      <c r="K311" s="178"/>
      <c r="L311" s="178"/>
      <c r="M311" s="178"/>
      <c r="N311" s="81">
        <f>60*500</f>
        <v>30000</v>
      </c>
      <c r="O311" s="209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57"/>
    </row>
    <row r="312" spans="2:255" s="58" customFormat="1" ht="22.5" x14ac:dyDescent="0.2">
      <c r="B312" s="34" t="s">
        <v>539</v>
      </c>
      <c r="C312" s="35" t="s">
        <v>210</v>
      </c>
      <c r="D312" s="36" t="s">
        <v>43</v>
      </c>
      <c r="E312" s="99"/>
      <c r="F312" s="160"/>
      <c r="G312" s="180"/>
      <c r="H312" s="161"/>
      <c r="I312" s="162">
        <v>340</v>
      </c>
      <c r="J312" s="100" t="s">
        <v>300</v>
      </c>
      <c r="K312" s="178"/>
      <c r="L312" s="178"/>
      <c r="M312" s="178"/>
      <c r="N312" s="81">
        <v>3000</v>
      </c>
      <c r="O312" s="209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57"/>
    </row>
    <row r="313" spans="2:255" s="58" customFormat="1" x14ac:dyDescent="0.2">
      <c r="B313" s="34" t="s">
        <v>540</v>
      </c>
      <c r="C313" s="53" t="s">
        <v>65</v>
      </c>
      <c r="D313" s="54" t="s">
        <v>43</v>
      </c>
      <c r="E313" s="99"/>
      <c r="F313" s="160"/>
      <c r="G313" s="161"/>
      <c r="H313" s="161"/>
      <c r="I313" s="162">
        <v>290</v>
      </c>
      <c r="J313" s="100" t="s">
        <v>315</v>
      </c>
      <c r="K313" s="178"/>
      <c r="L313" s="178"/>
      <c r="M313" s="178"/>
      <c r="N313" s="81">
        <v>7500</v>
      </c>
      <c r="O313" s="209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57"/>
    </row>
    <row r="314" spans="2:255" s="58" customFormat="1" x14ac:dyDescent="0.2">
      <c r="B314" s="34" t="s">
        <v>541</v>
      </c>
      <c r="C314" s="53" t="s">
        <v>65</v>
      </c>
      <c r="D314" s="54" t="s">
        <v>43</v>
      </c>
      <c r="E314" s="99"/>
      <c r="F314" s="160"/>
      <c r="G314" s="180"/>
      <c r="H314" s="161"/>
      <c r="I314" s="162">
        <v>290</v>
      </c>
      <c r="J314" s="100" t="s">
        <v>316</v>
      </c>
      <c r="K314" s="178"/>
      <c r="L314" s="178"/>
      <c r="M314" s="178"/>
      <c r="N314" s="81">
        <v>2000</v>
      </c>
      <c r="O314" s="209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57"/>
    </row>
    <row r="315" spans="2:255" s="1" customFormat="1" x14ac:dyDescent="0.2">
      <c r="B315" s="34" t="s">
        <v>542</v>
      </c>
      <c r="C315" s="53" t="s">
        <v>65</v>
      </c>
      <c r="D315" s="54" t="s">
        <v>43</v>
      </c>
      <c r="E315" s="99"/>
      <c r="F315" s="160"/>
      <c r="G315" s="161"/>
      <c r="H315" s="161"/>
      <c r="I315" s="162">
        <v>290</v>
      </c>
      <c r="J315" s="100" t="s">
        <v>317</v>
      </c>
      <c r="K315" s="178"/>
      <c r="L315" s="178"/>
      <c r="M315" s="178"/>
      <c r="N315" s="72">
        <v>8000</v>
      </c>
      <c r="O315" s="212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2:255" s="1" customFormat="1" x14ac:dyDescent="0.2">
      <c r="B316" s="34" t="s">
        <v>543</v>
      </c>
      <c r="C316" s="35" t="s">
        <v>113</v>
      </c>
      <c r="D316" s="36" t="s">
        <v>40</v>
      </c>
      <c r="E316" s="99"/>
      <c r="F316" s="160"/>
      <c r="G316" s="180"/>
      <c r="H316" s="161"/>
      <c r="I316" s="162">
        <v>226</v>
      </c>
      <c r="J316" s="100" t="s">
        <v>303</v>
      </c>
      <c r="K316" s="178"/>
      <c r="L316" s="178"/>
      <c r="M316" s="178"/>
      <c r="N316" s="81">
        <v>1500</v>
      </c>
      <c r="O316" s="212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2:255" s="1" customFormat="1" ht="24.75" thickBot="1" x14ac:dyDescent="0.25">
      <c r="B317" s="40" t="s">
        <v>544</v>
      </c>
      <c r="C317" s="22" t="s">
        <v>72</v>
      </c>
      <c r="D317" s="27" t="s">
        <v>40</v>
      </c>
      <c r="E317" s="99"/>
      <c r="F317" s="185"/>
      <c r="G317" s="186"/>
      <c r="H317" s="161"/>
      <c r="I317" s="187">
        <v>226</v>
      </c>
      <c r="J317" s="102"/>
      <c r="K317" s="188"/>
      <c r="L317" s="188"/>
      <c r="M317" s="188"/>
      <c r="N317" s="82">
        <v>10000</v>
      </c>
      <c r="O317" s="213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2:255" s="12" customFormat="1" ht="36" x14ac:dyDescent="0.2">
      <c r="B318" s="45" t="s">
        <v>520</v>
      </c>
      <c r="C318" s="425" t="s">
        <v>318</v>
      </c>
      <c r="D318" s="439"/>
      <c r="E318" s="99"/>
      <c r="F318" s="208"/>
      <c r="G318" s="271"/>
      <c r="H318" s="438"/>
      <c r="I318" s="270"/>
      <c r="J318" s="418"/>
      <c r="K318" s="190"/>
      <c r="L318" s="192"/>
      <c r="M318" s="192"/>
      <c r="N318" s="44">
        <v>9400</v>
      </c>
      <c r="O318" s="424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  <c r="IG318" s="11"/>
      <c r="IH318" s="11"/>
      <c r="II318" s="11"/>
      <c r="IJ318" s="11"/>
      <c r="IK318" s="11"/>
      <c r="IL318" s="11"/>
      <c r="IM318" s="11"/>
      <c r="IN318" s="11"/>
      <c r="IO318" s="11"/>
      <c r="IP318" s="11"/>
      <c r="IQ318" s="11"/>
      <c r="IR318" s="11"/>
      <c r="IS318" s="11"/>
      <c r="IT318" s="11"/>
      <c r="IU318" s="11"/>
    </row>
    <row r="319" spans="2:255" s="1" customFormat="1" x14ac:dyDescent="0.2">
      <c r="B319" s="34" t="s">
        <v>69</v>
      </c>
      <c r="C319" s="35" t="s">
        <v>249</v>
      </c>
      <c r="D319" s="36" t="s">
        <v>43</v>
      </c>
      <c r="E319" s="99"/>
      <c r="F319" s="160"/>
      <c r="G319" s="161"/>
      <c r="H319" s="161"/>
      <c r="I319" s="162">
        <v>290</v>
      </c>
      <c r="J319" s="100" t="s">
        <v>319</v>
      </c>
      <c r="K319" s="178"/>
      <c r="L319" s="178"/>
      <c r="M319" s="178"/>
      <c r="N319" s="72">
        <v>9000</v>
      </c>
      <c r="O319" s="212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2:255" s="12" customFormat="1" ht="13.5" thickBot="1" x14ac:dyDescent="0.25">
      <c r="B320" s="40" t="s">
        <v>545</v>
      </c>
      <c r="C320" s="55" t="s">
        <v>65</v>
      </c>
      <c r="D320" s="56" t="s">
        <v>43</v>
      </c>
      <c r="E320" s="99"/>
      <c r="F320" s="185"/>
      <c r="G320" s="185"/>
      <c r="H320" s="161"/>
      <c r="I320" s="187">
        <v>290</v>
      </c>
      <c r="J320" s="102" t="s">
        <v>320</v>
      </c>
      <c r="K320" s="188"/>
      <c r="L320" s="188"/>
      <c r="M320" s="188"/>
      <c r="N320" s="77">
        <v>400</v>
      </c>
      <c r="O320" s="213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IR320" s="11"/>
      <c r="IS320" s="11"/>
      <c r="IT320" s="11"/>
      <c r="IU320" s="11"/>
    </row>
    <row r="321" spans="2:255" x14ac:dyDescent="0.2">
      <c r="B321" s="59" t="s">
        <v>79</v>
      </c>
      <c r="C321" s="24" t="s">
        <v>321</v>
      </c>
      <c r="D321" s="29"/>
      <c r="E321" s="99"/>
      <c r="F321" s="255"/>
      <c r="G321" s="216"/>
      <c r="H321" s="272"/>
      <c r="I321" s="273"/>
      <c r="J321" s="118"/>
      <c r="K321" s="190"/>
      <c r="L321" s="274"/>
      <c r="M321" s="274"/>
      <c r="N321" s="60">
        <v>35000</v>
      </c>
      <c r="O321" s="275"/>
      <c r="CQ321" s="4"/>
      <c r="CR321" s="4"/>
      <c r="CS321" s="4"/>
      <c r="CT321" s="4"/>
      <c r="CU321" s="4"/>
      <c r="CV321" s="4"/>
      <c r="CW321" s="4"/>
      <c r="CX321" s="4"/>
      <c r="CY321" s="4"/>
      <c r="CZ321" s="4"/>
    </row>
    <row r="322" spans="2:255" ht="13.5" thickBot="1" x14ac:dyDescent="0.25">
      <c r="B322" s="40" t="s">
        <v>331</v>
      </c>
      <c r="C322" s="22" t="s">
        <v>49</v>
      </c>
      <c r="D322" s="27" t="s">
        <v>43</v>
      </c>
      <c r="E322" s="99"/>
      <c r="F322" s="185"/>
      <c r="G322" s="185"/>
      <c r="H322" s="161"/>
      <c r="I322" s="187">
        <v>222</v>
      </c>
      <c r="J322" s="119"/>
      <c r="K322" s="276"/>
      <c r="L322" s="276"/>
      <c r="M322" s="276"/>
      <c r="N322" s="77">
        <v>35000</v>
      </c>
      <c r="O322" s="213"/>
      <c r="CQ322" s="4"/>
      <c r="CR322" s="4"/>
      <c r="CS322" s="4"/>
      <c r="CT322" s="4"/>
      <c r="CU322" s="4"/>
      <c r="CV322" s="4"/>
      <c r="CW322" s="4"/>
      <c r="CX322" s="4"/>
      <c r="CY322" s="4"/>
      <c r="CZ322" s="4"/>
    </row>
    <row r="323" spans="2:255" s="12" customFormat="1" ht="36" x14ac:dyDescent="0.2">
      <c r="B323" s="45" t="s">
        <v>82</v>
      </c>
      <c r="C323" s="425" t="s">
        <v>322</v>
      </c>
      <c r="D323" s="439"/>
      <c r="E323" s="99"/>
      <c r="F323" s="208"/>
      <c r="G323" s="434"/>
      <c r="H323" s="438"/>
      <c r="I323" s="270"/>
      <c r="J323" s="418"/>
      <c r="K323" s="190"/>
      <c r="L323" s="192"/>
      <c r="M323" s="192"/>
      <c r="N323" s="44">
        <v>9400</v>
      </c>
      <c r="O323" s="424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  <c r="IK323" s="11"/>
      <c r="IL323" s="11"/>
      <c r="IM323" s="11"/>
      <c r="IN323" s="11"/>
      <c r="IO323" s="11"/>
      <c r="IP323" s="11"/>
      <c r="IQ323" s="11"/>
      <c r="IR323" s="11"/>
      <c r="IS323" s="11"/>
      <c r="IT323" s="11"/>
      <c r="IU323" s="11"/>
    </row>
    <row r="324" spans="2:255" s="12" customFormat="1" x14ac:dyDescent="0.2">
      <c r="B324" s="34" t="s">
        <v>546</v>
      </c>
      <c r="C324" s="35" t="s">
        <v>249</v>
      </c>
      <c r="D324" s="36" t="s">
        <v>43</v>
      </c>
      <c r="E324" s="99"/>
      <c r="F324" s="160"/>
      <c r="G324" s="180"/>
      <c r="H324" s="161"/>
      <c r="I324" s="162">
        <v>290</v>
      </c>
      <c r="J324" s="100" t="s">
        <v>319</v>
      </c>
      <c r="K324" s="178"/>
      <c r="L324" s="178"/>
      <c r="M324" s="178"/>
      <c r="N324" s="72">
        <v>9000</v>
      </c>
      <c r="O324" s="212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1"/>
      <c r="IB324" s="11"/>
      <c r="IC324" s="11"/>
      <c r="ID324" s="11"/>
      <c r="IE324" s="11"/>
      <c r="IF324" s="11"/>
      <c r="IG324" s="11"/>
      <c r="IH324" s="11"/>
      <c r="II324" s="11"/>
      <c r="IJ324" s="11"/>
      <c r="IK324" s="11"/>
      <c r="IL324" s="11"/>
      <c r="IM324" s="11"/>
      <c r="IN324" s="11"/>
      <c r="IO324" s="11"/>
      <c r="IP324" s="11"/>
      <c r="IQ324" s="11"/>
      <c r="IR324" s="11"/>
      <c r="IS324" s="11"/>
      <c r="IT324" s="11"/>
      <c r="IU324" s="11"/>
    </row>
    <row r="325" spans="2:255" s="12" customFormat="1" ht="13.5" thickBot="1" x14ac:dyDescent="0.25">
      <c r="B325" s="40" t="s">
        <v>547</v>
      </c>
      <c r="C325" s="55" t="s">
        <v>65</v>
      </c>
      <c r="D325" s="56" t="s">
        <v>43</v>
      </c>
      <c r="E325" s="99"/>
      <c r="F325" s="185"/>
      <c r="G325" s="186"/>
      <c r="H325" s="161"/>
      <c r="I325" s="187">
        <v>290</v>
      </c>
      <c r="J325" s="102" t="s">
        <v>320</v>
      </c>
      <c r="K325" s="188"/>
      <c r="L325" s="188"/>
      <c r="M325" s="188"/>
      <c r="N325" s="77">
        <v>400</v>
      </c>
      <c r="O325" s="213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  <c r="IK325" s="11"/>
      <c r="IL325" s="11"/>
      <c r="IM325" s="11"/>
      <c r="IN325" s="11"/>
      <c r="IO325" s="11"/>
      <c r="IP325" s="11"/>
      <c r="IQ325" s="11"/>
      <c r="IR325" s="11"/>
      <c r="IS325" s="11"/>
      <c r="IT325" s="11"/>
      <c r="IU325" s="11"/>
    </row>
    <row r="326" spans="2:255" s="1" customFormat="1" x14ac:dyDescent="0.2">
      <c r="B326" s="48" t="s">
        <v>85</v>
      </c>
      <c r="C326" s="61" t="s">
        <v>324</v>
      </c>
      <c r="D326" s="62"/>
      <c r="E326" s="99"/>
      <c r="F326" s="208"/>
      <c r="G326" s="271"/>
      <c r="H326" s="443"/>
      <c r="I326" s="277"/>
      <c r="J326" s="418"/>
      <c r="K326" s="190"/>
      <c r="L326" s="192"/>
      <c r="M326" s="192"/>
      <c r="N326" s="44">
        <v>35000</v>
      </c>
      <c r="O326" s="215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2:255" s="1" customFormat="1" ht="13.5" thickBot="1" x14ac:dyDescent="0.25">
      <c r="B327" s="40" t="s">
        <v>336</v>
      </c>
      <c r="C327" s="22" t="s">
        <v>49</v>
      </c>
      <c r="D327" s="27" t="s">
        <v>43</v>
      </c>
      <c r="E327" s="99"/>
      <c r="F327" s="185"/>
      <c r="G327" s="186"/>
      <c r="H327" s="161"/>
      <c r="I327" s="187">
        <v>222</v>
      </c>
      <c r="J327" s="119"/>
      <c r="K327" s="276"/>
      <c r="L327" s="276"/>
      <c r="M327" s="276"/>
      <c r="N327" s="77">
        <v>35000</v>
      </c>
      <c r="O327" s="213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2:255" s="12" customFormat="1" x14ac:dyDescent="0.2">
      <c r="B328" s="48" t="s">
        <v>89</v>
      </c>
      <c r="C328" s="61" t="s">
        <v>325</v>
      </c>
      <c r="D328" s="62"/>
      <c r="E328" s="99"/>
      <c r="F328" s="208"/>
      <c r="G328" s="271"/>
      <c r="H328" s="443"/>
      <c r="I328" s="277"/>
      <c r="J328" s="418"/>
      <c r="K328" s="190"/>
      <c r="L328" s="192"/>
      <c r="M328" s="192"/>
      <c r="N328" s="44">
        <v>12900</v>
      </c>
      <c r="O328" s="215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11"/>
      <c r="HQ328" s="11"/>
      <c r="HR328" s="11"/>
      <c r="HS328" s="11"/>
      <c r="HT328" s="11"/>
      <c r="HU328" s="11"/>
      <c r="HV328" s="11"/>
      <c r="HW328" s="11"/>
      <c r="HX328" s="11"/>
      <c r="HY328" s="11"/>
      <c r="HZ328" s="11"/>
      <c r="IA328" s="11"/>
      <c r="IB328" s="11"/>
      <c r="IC328" s="11"/>
      <c r="ID328" s="11"/>
      <c r="IE328" s="11"/>
      <c r="IF328" s="11"/>
      <c r="IG328" s="11"/>
      <c r="IH328" s="11"/>
      <c r="II328" s="11"/>
      <c r="IJ328" s="11"/>
      <c r="IK328" s="11"/>
      <c r="IL328" s="11"/>
      <c r="IM328" s="11"/>
      <c r="IN328" s="11"/>
      <c r="IO328" s="11"/>
      <c r="IP328" s="11"/>
      <c r="IQ328" s="11"/>
      <c r="IR328" s="11"/>
      <c r="IS328" s="11"/>
      <c r="IT328" s="11"/>
      <c r="IU328" s="11"/>
    </row>
    <row r="329" spans="2:255" s="1" customFormat="1" x14ac:dyDescent="0.2">
      <c r="B329" s="34" t="s">
        <v>548</v>
      </c>
      <c r="C329" s="35" t="s">
        <v>249</v>
      </c>
      <c r="D329" s="36" t="s">
        <v>43</v>
      </c>
      <c r="E329" s="99"/>
      <c r="F329" s="160"/>
      <c r="G329" s="161"/>
      <c r="H329" s="161"/>
      <c r="I329" s="162">
        <v>290</v>
      </c>
      <c r="J329" s="100" t="s">
        <v>319</v>
      </c>
      <c r="K329" s="178"/>
      <c r="L329" s="178"/>
      <c r="M329" s="178"/>
      <c r="N329" s="72">
        <v>9000</v>
      </c>
      <c r="O329" s="212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2:255" s="1" customFormat="1" x14ac:dyDescent="0.2">
      <c r="B330" s="34" t="s">
        <v>549</v>
      </c>
      <c r="C330" s="53" t="s">
        <v>65</v>
      </c>
      <c r="D330" s="54" t="s">
        <v>43</v>
      </c>
      <c r="E330" s="99"/>
      <c r="F330" s="160"/>
      <c r="G330" s="180"/>
      <c r="H330" s="161"/>
      <c r="I330" s="162">
        <v>290</v>
      </c>
      <c r="J330" s="100" t="s">
        <v>320</v>
      </c>
      <c r="K330" s="178"/>
      <c r="L330" s="178"/>
      <c r="M330" s="178"/>
      <c r="N330" s="72">
        <v>400</v>
      </c>
      <c r="O330" s="212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2:255" s="1" customFormat="1" x14ac:dyDescent="0.2">
      <c r="B331" s="34" t="s">
        <v>550</v>
      </c>
      <c r="C331" s="53" t="s">
        <v>65</v>
      </c>
      <c r="D331" s="54" t="s">
        <v>43</v>
      </c>
      <c r="E331" s="99"/>
      <c r="F331" s="160"/>
      <c r="G331" s="161"/>
      <c r="H331" s="161"/>
      <c r="I331" s="162">
        <v>290</v>
      </c>
      <c r="J331" s="100" t="s">
        <v>326</v>
      </c>
      <c r="K331" s="178"/>
      <c r="L331" s="178"/>
      <c r="M331" s="178"/>
      <c r="N331" s="72">
        <v>1500</v>
      </c>
      <c r="O331" s="212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2:255" s="1" customFormat="1" ht="13.5" thickBot="1" x14ac:dyDescent="0.25">
      <c r="B332" s="37" t="s">
        <v>551</v>
      </c>
      <c r="C332" s="139" t="s">
        <v>65</v>
      </c>
      <c r="D332" s="140" t="s">
        <v>43</v>
      </c>
      <c r="E332" s="223"/>
      <c r="F332" s="180"/>
      <c r="G332" s="180"/>
      <c r="H332" s="181"/>
      <c r="I332" s="182">
        <v>290</v>
      </c>
      <c r="J332" s="101" t="s">
        <v>327</v>
      </c>
      <c r="K332" s="183"/>
      <c r="L332" s="183"/>
      <c r="M332" s="183"/>
      <c r="N332" s="80">
        <v>2000</v>
      </c>
      <c r="O332" s="219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2:255" s="1" customFormat="1" x14ac:dyDescent="0.2">
      <c r="B333" s="92">
        <v>12</v>
      </c>
      <c r="C333" s="142" t="s">
        <v>328</v>
      </c>
      <c r="D333" s="143"/>
      <c r="E333" s="283"/>
      <c r="F333" s="255"/>
      <c r="G333" s="216"/>
      <c r="H333" s="292"/>
      <c r="I333" s="333"/>
      <c r="J333" s="114"/>
      <c r="K333" s="190"/>
      <c r="L333" s="257"/>
      <c r="M333" s="257"/>
      <c r="N333" s="146">
        <v>66000</v>
      </c>
      <c r="O333" s="29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2:255" s="1" customFormat="1" x14ac:dyDescent="0.2">
      <c r="B334" s="144" t="s">
        <v>552</v>
      </c>
      <c r="C334" s="35" t="s">
        <v>60</v>
      </c>
      <c r="D334" s="36" t="s">
        <v>40</v>
      </c>
      <c r="E334" s="99"/>
      <c r="F334" s="160"/>
      <c r="G334" s="180"/>
      <c r="H334" s="161"/>
      <c r="I334" s="162">
        <v>226</v>
      </c>
      <c r="J334" s="100"/>
      <c r="K334" s="178"/>
      <c r="L334" s="178"/>
      <c r="M334" s="178"/>
      <c r="N334" s="81">
        <v>30000</v>
      </c>
      <c r="O334" s="33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2:255" s="12" customFormat="1" ht="13.5" thickBot="1" x14ac:dyDescent="0.25">
      <c r="B335" s="145" t="s">
        <v>553</v>
      </c>
      <c r="C335" s="22" t="s">
        <v>329</v>
      </c>
      <c r="D335" s="27" t="s">
        <v>40</v>
      </c>
      <c r="E335" s="286"/>
      <c r="F335" s="185"/>
      <c r="G335" s="186"/>
      <c r="H335" s="186"/>
      <c r="I335" s="187">
        <v>226</v>
      </c>
      <c r="J335" s="102"/>
      <c r="K335" s="188"/>
      <c r="L335" s="188"/>
      <c r="M335" s="188"/>
      <c r="N335" s="77">
        <v>36000</v>
      </c>
      <c r="O335" s="295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  <c r="IM335" s="11"/>
      <c r="IN335" s="11"/>
      <c r="IO335" s="11"/>
      <c r="IP335" s="11"/>
      <c r="IQ335" s="11"/>
      <c r="IR335" s="11"/>
      <c r="IS335" s="11"/>
      <c r="IT335" s="11"/>
      <c r="IU335" s="11"/>
    </row>
    <row r="336" spans="2:255" s="1" customFormat="1" x14ac:dyDescent="0.2">
      <c r="B336" s="335" t="s">
        <v>96</v>
      </c>
      <c r="C336" s="337" t="s">
        <v>330</v>
      </c>
      <c r="D336" s="143"/>
      <c r="E336" s="283"/>
      <c r="F336" s="255"/>
      <c r="G336" s="249"/>
      <c r="H336" s="292"/>
      <c r="I336" s="333"/>
      <c r="J336" s="338"/>
      <c r="K336" s="190"/>
      <c r="L336" s="339"/>
      <c r="M336" s="339"/>
      <c r="N336" s="340">
        <v>1000</v>
      </c>
      <c r="O336" s="296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2:255" s="1" customFormat="1" ht="15.75" thickBot="1" x14ac:dyDescent="0.25">
      <c r="B337" s="336" t="s">
        <v>554</v>
      </c>
      <c r="C337" s="341" t="s">
        <v>65</v>
      </c>
      <c r="D337" s="56" t="s">
        <v>43</v>
      </c>
      <c r="E337" s="286"/>
      <c r="F337" s="185"/>
      <c r="G337" s="186"/>
      <c r="H337" s="186"/>
      <c r="I337" s="187">
        <v>290</v>
      </c>
      <c r="J337" s="120" t="s">
        <v>332</v>
      </c>
      <c r="K337" s="27"/>
      <c r="L337" s="27"/>
      <c r="M337" s="27"/>
      <c r="N337" s="77">
        <v>1000</v>
      </c>
      <c r="O337" s="295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2:255" s="12" customFormat="1" x14ac:dyDescent="0.2">
      <c r="B338" s="342" t="s">
        <v>98</v>
      </c>
      <c r="C338" s="142" t="s">
        <v>310</v>
      </c>
      <c r="D338" s="143"/>
      <c r="E338" s="283"/>
      <c r="F338" s="255"/>
      <c r="G338" s="249"/>
      <c r="H338" s="292"/>
      <c r="I338" s="333"/>
      <c r="J338" s="338"/>
      <c r="K338" s="190"/>
      <c r="L338" s="339"/>
      <c r="M338" s="339"/>
      <c r="N338" s="340">
        <v>4000</v>
      </c>
      <c r="O338" s="296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1"/>
      <c r="IO338" s="11"/>
      <c r="IP338" s="11"/>
      <c r="IQ338" s="11"/>
      <c r="IR338" s="11"/>
      <c r="IS338" s="11"/>
      <c r="IT338" s="11"/>
      <c r="IU338" s="11"/>
    </row>
    <row r="339" spans="2:255" s="17" customFormat="1" x14ac:dyDescent="0.2">
      <c r="B339" s="144" t="s">
        <v>555</v>
      </c>
      <c r="C339" s="35" t="s">
        <v>249</v>
      </c>
      <c r="D339" s="36" t="s">
        <v>43</v>
      </c>
      <c r="E339" s="99"/>
      <c r="F339" s="160"/>
      <c r="G339" s="161"/>
      <c r="H339" s="161"/>
      <c r="I339" s="162">
        <v>290</v>
      </c>
      <c r="J339" s="100" t="s">
        <v>307</v>
      </c>
      <c r="K339" s="178"/>
      <c r="L339" s="178"/>
      <c r="M339" s="178"/>
      <c r="N339" s="72">
        <v>3000</v>
      </c>
      <c r="O339" s="297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  <c r="IU339" s="16"/>
    </row>
    <row r="340" spans="2:255" s="12" customFormat="1" ht="15.75" thickBot="1" x14ac:dyDescent="0.25">
      <c r="B340" s="145" t="s">
        <v>556</v>
      </c>
      <c r="C340" s="55" t="s">
        <v>65</v>
      </c>
      <c r="D340" s="56" t="s">
        <v>43</v>
      </c>
      <c r="E340" s="286"/>
      <c r="F340" s="185"/>
      <c r="G340" s="185"/>
      <c r="H340" s="186"/>
      <c r="I340" s="187">
        <v>290</v>
      </c>
      <c r="J340" s="102" t="s">
        <v>333</v>
      </c>
      <c r="K340" s="188"/>
      <c r="L340" s="188"/>
      <c r="M340" s="188"/>
      <c r="N340" s="77">
        <v>1000</v>
      </c>
      <c r="O340" s="295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1"/>
      <c r="IO340" s="11"/>
      <c r="IP340" s="11"/>
      <c r="IQ340" s="11"/>
      <c r="IR340" s="11"/>
      <c r="IS340" s="11"/>
      <c r="IT340" s="11"/>
      <c r="IU340" s="11"/>
    </row>
    <row r="341" spans="2:255" s="1" customFormat="1" x14ac:dyDescent="0.2">
      <c r="B341" s="335" t="s">
        <v>100</v>
      </c>
      <c r="C341" s="337" t="s">
        <v>334</v>
      </c>
      <c r="D341" s="143"/>
      <c r="E341" s="283"/>
      <c r="F341" s="255"/>
      <c r="G341" s="216"/>
      <c r="H341" s="292"/>
      <c r="I341" s="333"/>
      <c r="J341" s="338"/>
      <c r="K341" s="190"/>
      <c r="L341" s="339"/>
      <c r="M341" s="339"/>
      <c r="N341" s="340">
        <v>98000</v>
      </c>
      <c r="O341" s="296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2:255" s="1" customFormat="1" ht="13.5" thickBot="1" x14ac:dyDescent="0.25">
      <c r="B342" s="343" t="s">
        <v>101</v>
      </c>
      <c r="C342" s="341" t="s">
        <v>557</v>
      </c>
      <c r="D342" s="64" t="s">
        <v>377</v>
      </c>
      <c r="E342" s="286"/>
      <c r="F342" s="185"/>
      <c r="G342" s="185"/>
      <c r="H342" s="186"/>
      <c r="I342" s="278">
        <v>226</v>
      </c>
      <c r="J342" s="121"/>
      <c r="K342" s="279"/>
      <c r="L342" s="279"/>
      <c r="M342" s="279"/>
      <c r="N342" s="83">
        <v>98000</v>
      </c>
      <c r="O342" s="295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2:255" s="1" customFormat="1" x14ac:dyDescent="0.2">
      <c r="B343" s="342" t="s">
        <v>102</v>
      </c>
      <c r="C343" s="142" t="s">
        <v>335</v>
      </c>
      <c r="D343" s="143"/>
      <c r="E343" s="283"/>
      <c r="F343" s="255"/>
      <c r="G343" s="249"/>
      <c r="H343" s="292"/>
      <c r="I343" s="333"/>
      <c r="J343" s="338"/>
      <c r="K343" s="190"/>
      <c r="L343" s="339"/>
      <c r="M343" s="339"/>
      <c r="N343" s="340">
        <v>7000</v>
      </c>
      <c r="O343" s="296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2:255" s="1" customFormat="1" ht="15" x14ac:dyDescent="0.2">
      <c r="B344" s="144" t="s">
        <v>399</v>
      </c>
      <c r="C344" s="53" t="s">
        <v>65</v>
      </c>
      <c r="D344" s="54" t="s">
        <v>43</v>
      </c>
      <c r="E344" s="99"/>
      <c r="F344" s="160"/>
      <c r="G344" s="161"/>
      <c r="H344" s="161"/>
      <c r="I344" s="162">
        <v>290</v>
      </c>
      <c r="J344" s="122" t="s">
        <v>337</v>
      </c>
      <c r="K344" s="36"/>
      <c r="L344" s="36"/>
      <c r="M344" s="36"/>
      <c r="N344" s="72">
        <v>2000</v>
      </c>
      <c r="O344" s="297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2:255" s="1" customFormat="1" ht="13.5" thickBot="1" x14ac:dyDescent="0.25">
      <c r="B345" s="145" t="s">
        <v>558</v>
      </c>
      <c r="C345" s="22" t="s">
        <v>249</v>
      </c>
      <c r="D345" s="27" t="s">
        <v>43</v>
      </c>
      <c r="E345" s="286"/>
      <c r="F345" s="185"/>
      <c r="G345" s="185"/>
      <c r="H345" s="186"/>
      <c r="I345" s="187">
        <v>290</v>
      </c>
      <c r="J345" s="102" t="s">
        <v>338</v>
      </c>
      <c r="K345" s="188"/>
      <c r="L345" s="188"/>
      <c r="M345" s="188"/>
      <c r="N345" s="77">
        <v>5000</v>
      </c>
      <c r="O345" s="295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2:255" s="1" customFormat="1" x14ac:dyDescent="0.2">
      <c r="B346" s="342" t="s">
        <v>400</v>
      </c>
      <c r="C346" s="142" t="s">
        <v>339</v>
      </c>
      <c r="D346" s="143"/>
      <c r="E346" s="283"/>
      <c r="F346" s="255"/>
      <c r="G346" s="216"/>
      <c r="H346" s="292"/>
      <c r="I346" s="333"/>
      <c r="J346" s="338"/>
      <c r="K346" s="190"/>
      <c r="L346" s="339"/>
      <c r="M346" s="339"/>
      <c r="N346" s="340">
        <v>41000</v>
      </c>
      <c r="O346" s="296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2:255" s="12" customFormat="1" ht="22.5" x14ac:dyDescent="0.2">
      <c r="B347" s="144" t="s">
        <v>104</v>
      </c>
      <c r="C347" s="35" t="s">
        <v>249</v>
      </c>
      <c r="D347" s="36" t="s">
        <v>43</v>
      </c>
      <c r="E347" s="99"/>
      <c r="F347" s="160"/>
      <c r="G347" s="180"/>
      <c r="H347" s="161"/>
      <c r="I347" s="162">
        <v>290</v>
      </c>
      <c r="J347" s="100" t="s">
        <v>299</v>
      </c>
      <c r="K347" s="178"/>
      <c r="L347" s="178"/>
      <c r="M347" s="178"/>
      <c r="N347" s="81">
        <f>42*500</f>
        <v>21000</v>
      </c>
      <c r="O347" s="344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  <c r="IR347" s="11"/>
      <c r="IS347" s="11"/>
      <c r="IT347" s="11"/>
      <c r="IU347" s="11"/>
    </row>
    <row r="348" spans="2:255" s="1" customFormat="1" ht="22.5" x14ac:dyDescent="0.2">
      <c r="B348" s="144" t="s">
        <v>106</v>
      </c>
      <c r="C348" s="35" t="s">
        <v>210</v>
      </c>
      <c r="D348" s="36" t="s">
        <v>43</v>
      </c>
      <c r="E348" s="99"/>
      <c r="F348" s="160"/>
      <c r="G348" s="161"/>
      <c r="H348" s="161"/>
      <c r="I348" s="162">
        <v>340</v>
      </c>
      <c r="J348" s="100" t="s">
        <v>300</v>
      </c>
      <c r="K348" s="178"/>
      <c r="L348" s="178"/>
      <c r="M348" s="178"/>
      <c r="N348" s="81">
        <v>3000</v>
      </c>
      <c r="O348" s="34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</row>
    <row r="349" spans="2:255" s="1" customFormat="1" x14ac:dyDescent="0.2">
      <c r="B349" s="144" t="s">
        <v>108</v>
      </c>
      <c r="C349" s="53" t="s">
        <v>65</v>
      </c>
      <c r="D349" s="54" t="s">
        <v>43</v>
      </c>
      <c r="E349" s="99"/>
      <c r="F349" s="160"/>
      <c r="G349" s="180"/>
      <c r="H349" s="161"/>
      <c r="I349" s="162">
        <v>290</v>
      </c>
      <c r="J349" s="100" t="s">
        <v>301</v>
      </c>
      <c r="K349" s="178"/>
      <c r="L349" s="178"/>
      <c r="M349" s="178"/>
      <c r="N349" s="81">
        <v>4000</v>
      </c>
      <c r="O349" s="34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2:255" s="1" customFormat="1" x14ac:dyDescent="0.2">
      <c r="B350" s="144" t="s">
        <v>110</v>
      </c>
      <c r="C350" s="35" t="s">
        <v>65</v>
      </c>
      <c r="D350" s="36" t="s">
        <v>43</v>
      </c>
      <c r="E350" s="99"/>
      <c r="F350" s="160"/>
      <c r="G350" s="161"/>
      <c r="H350" s="161"/>
      <c r="I350" s="162">
        <v>290</v>
      </c>
      <c r="J350" s="100" t="s">
        <v>302</v>
      </c>
      <c r="K350" s="178"/>
      <c r="L350" s="178"/>
      <c r="M350" s="178"/>
      <c r="N350" s="81">
        <v>1500</v>
      </c>
      <c r="O350" s="34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</row>
    <row r="351" spans="2:255" s="1" customFormat="1" x14ac:dyDescent="0.2">
      <c r="B351" s="144" t="s">
        <v>112</v>
      </c>
      <c r="C351" s="35" t="s">
        <v>113</v>
      </c>
      <c r="D351" s="36" t="s">
        <v>40</v>
      </c>
      <c r="E351" s="99"/>
      <c r="F351" s="160"/>
      <c r="G351" s="180"/>
      <c r="H351" s="161"/>
      <c r="I351" s="162">
        <v>226</v>
      </c>
      <c r="J351" s="100" t="s">
        <v>303</v>
      </c>
      <c r="K351" s="178"/>
      <c r="L351" s="178"/>
      <c r="M351" s="178"/>
      <c r="N351" s="81">
        <v>1500</v>
      </c>
      <c r="O351" s="34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</row>
    <row r="352" spans="2:255" s="2" customFormat="1" ht="24.75" thickBot="1" x14ac:dyDescent="0.25">
      <c r="B352" s="145" t="s">
        <v>115</v>
      </c>
      <c r="C352" s="22" t="s">
        <v>72</v>
      </c>
      <c r="D352" s="27" t="s">
        <v>40</v>
      </c>
      <c r="E352" s="286"/>
      <c r="F352" s="185"/>
      <c r="G352" s="186"/>
      <c r="H352" s="186"/>
      <c r="I352" s="187">
        <v>226</v>
      </c>
      <c r="J352" s="102"/>
      <c r="K352" s="188"/>
      <c r="L352" s="188"/>
      <c r="M352" s="188"/>
      <c r="N352" s="82">
        <v>10000</v>
      </c>
      <c r="O352" s="345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  <c r="IL352" s="18"/>
      <c r="IM352" s="18"/>
      <c r="IN352" s="18"/>
      <c r="IO352" s="18"/>
      <c r="IP352" s="18"/>
      <c r="IQ352" s="18"/>
      <c r="IR352" s="18"/>
      <c r="IS352" s="18"/>
      <c r="IT352" s="18"/>
      <c r="IU352" s="18"/>
    </row>
    <row r="353" spans="2:255" s="1" customFormat="1" x14ac:dyDescent="0.2">
      <c r="B353" s="342" t="s">
        <v>523</v>
      </c>
      <c r="C353" s="142" t="s">
        <v>340</v>
      </c>
      <c r="D353" s="143"/>
      <c r="E353" s="283"/>
      <c r="F353" s="255"/>
      <c r="G353" s="249"/>
      <c r="H353" s="292"/>
      <c r="I353" s="333"/>
      <c r="J353" s="338"/>
      <c r="K353" s="190"/>
      <c r="L353" s="339"/>
      <c r="M353" s="339"/>
      <c r="N353" s="340">
        <v>9500</v>
      </c>
      <c r="O353" s="296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</row>
    <row r="354" spans="2:255" s="1" customFormat="1" x14ac:dyDescent="0.2">
      <c r="B354" s="144" t="s">
        <v>119</v>
      </c>
      <c r="C354" s="35" t="s">
        <v>65</v>
      </c>
      <c r="D354" s="36" t="s">
        <v>43</v>
      </c>
      <c r="E354" s="99"/>
      <c r="F354" s="160"/>
      <c r="G354" s="161"/>
      <c r="H354" s="161"/>
      <c r="I354" s="162">
        <v>290</v>
      </c>
      <c r="J354" s="100" t="s">
        <v>320</v>
      </c>
      <c r="K354" s="178"/>
      <c r="L354" s="178"/>
      <c r="M354" s="178"/>
      <c r="N354" s="72">
        <v>500</v>
      </c>
      <c r="O354" s="297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</row>
    <row r="355" spans="2:255" s="1" customFormat="1" ht="13.5" thickBot="1" x14ac:dyDescent="0.25">
      <c r="B355" s="145" t="s">
        <v>403</v>
      </c>
      <c r="C355" s="22" t="s">
        <v>249</v>
      </c>
      <c r="D355" s="27" t="s">
        <v>43</v>
      </c>
      <c r="E355" s="286"/>
      <c r="F355" s="185"/>
      <c r="G355" s="185"/>
      <c r="H355" s="186"/>
      <c r="I355" s="187">
        <v>290</v>
      </c>
      <c r="J355" s="102" t="s">
        <v>319</v>
      </c>
      <c r="K355" s="188"/>
      <c r="L355" s="188"/>
      <c r="M355" s="188"/>
      <c r="N355" s="77">
        <f>18*500</f>
        <v>9000</v>
      </c>
      <c r="O355" s="295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</row>
    <row r="356" spans="2:255" s="12" customFormat="1" x14ac:dyDescent="0.2">
      <c r="B356" s="342" t="s">
        <v>204</v>
      </c>
      <c r="C356" s="142" t="s">
        <v>341</v>
      </c>
      <c r="D356" s="143"/>
      <c r="E356" s="283"/>
      <c r="F356" s="255"/>
      <c r="G356" s="216"/>
      <c r="H356" s="292"/>
      <c r="I356" s="333"/>
      <c r="J356" s="338"/>
      <c r="K356" s="190"/>
      <c r="L356" s="339"/>
      <c r="M356" s="339"/>
      <c r="N356" s="340">
        <v>150000</v>
      </c>
      <c r="O356" s="296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  <c r="IP356" s="11"/>
      <c r="IQ356" s="11"/>
      <c r="IR356" s="11"/>
      <c r="IS356" s="11"/>
      <c r="IT356" s="11"/>
      <c r="IU356" s="11"/>
    </row>
    <row r="357" spans="2:255" s="1" customFormat="1" ht="13.5" thickBot="1" x14ac:dyDescent="0.25">
      <c r="B357" s="346" t="s">
        <v>206</v>
      </c>
      <c r="C357" s="55" t="s">
        <v>559</v>
      </c>
      <c r="D357" s="56" t="s">
        <v>33</v>
      </c>
      <c r="E357" s="286"/>
      <c r="F357" s="185"/>
      <c r="G357" s="185"/>
      <c r="H357" s="186"/>
      <c r="I357" s="278">
        <v>226</v>
      </c>
      <c r="J357" s="123"/>
      <c r="K357" s="280"/>
      <c r="L357" s="280"/>
      <c r="M357" s="280"/>
      <c r="N357" s="83">
        <v>150000</v>
      </c>
      <c r="O357" s="347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</row>
    <row r="358" spans="2:255" s="1" customFormat="1" x14ac:dyDescent="0.2">
      <c r="B358" s="342" t="s">
        <v>525</v>
      </c>
      <c r="C358" s="142" t="s">
        <v>342</v>
      </c>
      <c r="D358" s="143"/>
      <c r="E358" s="283"/>
      <c r="F358" s="255"/>
      <c r="G358" s="249"/>
      <c r="H358" s="292"/>
      <c r="I358" s="333"/>
      <c r="J358" s="338"/>
      <c r="K358" s="190"/>
      <c r="L358" s="339"/>
      <c r="M358" s="339"/>
      <c r="N358" s="340">
        <v>4600</v>
      </c>
      <c r="O358" s="296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</row>
    <row r="359" spans="2:255" s="1" customFormat="1" ht="15" x14ac:dyDescent="0.2">
      <c r="B359" s="144" t="s">
        <v>412</v>
      </c>
      <c r="C359" s="35" t="s">
        <v>65</v>
      </c>
      <c r="D359" s="36" t="s">
        <v>43</v>
      </c>
      <c r="E359" s="99"/>
      <c r="F359" s="160"/>
      <c r="G359" s="161"/>
      <c r="H359" s="161"/>
      <c r="I359" s="162">
        <v>290</v>
      </c>
      <c r="J359" s="100" t="s">
        <v>343</v>
      </c>
      <c r="K359" s="178"/>
      <c r="L359" s="178"/>
      <c r="M359" s="178"/>
      <c r="N359" s="72">
        <v>1600</v>
      </c>
      <c r="O359" s="297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</row>
    <row r="360" spans="2:255" s="1" customFormat="1" ht="13.5" thickBot="1" x14ac:dyDescent="0.25">
      <c r="B360" s="145" t="s">
        <v>413</v>
      </c>
      <c r="C360" s="22" t="s">
        <v>249</v>
      </c>
      <c r="D360" s="27" t="s">
        <v>43</v>
      </c>
      <c r="E360" s="286"/>
      <c r="F360" s="185"/>
      <c r="G360" s="185"/>
      <c r="H360" s="186"/>
      <c r="I360" s="187">
        <v>290</v>
      </c>
      <c r="J360" s="102"/>
      <c r="K360" s="188"/>
      <c r="L360" s="188"/>
      <c r="M360" s="188"/>
      <c r="N360" s="77">
        <v>3000</v>
      </c>
      <c r="O360" s="295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</row>
    <row r="361" spans="2:255" s="1" customFormat="1" x14ac:dyDescent="0.2">
      <c r="B361" s="141" t="s">
        <v>126</v>
      </c>
      <c r="C361" s="142" t="s">
        <v>344</v>
      </c>
      <c r="D361" s="143"/>
      <c r="E361" s="283"/>
      <c r="F361" s="255"/>
      <c r="G361" s="216"/>
      <c r="H361" s="292"/>
      <c r="I361" s="333"/>
      <c r="J361" s="348"/>
      <c r="K361" s="190"/>
      <c r="L361" s="349"/>
      <c r="M361" s="349"/>
      <c r="N361" s="60">
        <v>11500</v>
      </c>
      <c r="O361" s="296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</row>
    <row r="362" spans="2:255" s="1" customFormat="1" x14ac:dyDescent="0.2">
      <c r="B362" s="144" t="s">
        <v>127</v>
      </c>
      <c r="C362" s="35" t="s">
        <v>249</v>
      </c>
      <c r="D362" s="36" t="s">
        <v>43</v>
      </c>
      <c r="E362" s="99"/>
      <c r="F362" s="160"/>
      <c r="G362" s="180"/>
      <c r="H362" s="161"/>
      <c r="I362" s="162">
        <v>290</v>
      </c>
      <c r="J362" s="100" t="s">
        <v>345</v>
      </c>
      <c r="K362" s="178"/>
      <c r="L362" s="178"/>
      <c r="M362" s="178"/>
      <c r="N362" s="72">
        <v>9000</v>
      </c>
      <c r="O362" s="297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</row>
    <row r="363" spans="2:255" s="12" customFormat="1" x14ac:dyDescent="0.2">
      <c r="B363" s="144" t="s">
        <v>129</v>
      </c>
      <c r="C363" s="53" t="s">
        <v>65</v>
      </c>
      <c r="D363" s="54" t="s">
        <v>43</v>
      </c>
      <c r="E363" s="99"/>
      <c r="F363" s="160"/>
      <c r="G363" s="161"/>
      <c r="H363" s="161"/>
      <c r="I363" s="162">
        <v>290</v>
      </c>
      <c r="J363" s="100" t="s">
        <v>346</v>
      </c>
      <c r="K363" s="178"/>
      <c r="L363" s="178"/>
      <c r="M363" s="178"/>
      <c r="N363" s="84">
        <v>2000</v>
      </c>
      <c r="O363" s="297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  <c r="IG363" s="11"/>
      <c r="IH363" s="11"/>
      <c r="II363" s="11"/>
      <c r="IJ363" s="11"/>
      <c r="IK363" s="11"/>
      <c r="IL363" s="11"/>
      <c r="IM363" s="11"/>
      <c r="IN363" s="11"/>
      <c r="IO363" s="11"/>
      <c r="IP363" s="11"/>
      <c r="IQ363" s="11"/>
      <c r="IR363" s="11"/>
      <c r="IS363" s="11"/>
      <c r="IT363" s="11"/>
      <c r="IU363" s="11"/>
    </row>
    <row r="364" spans="2:255" s="1" customFormat="1" ht="13.5" thickBot="1" x14ac:dyDescent="0.25">
      <c r="B364" s="145" t="s">
        <v>416</v>
      </c>
      <c r="C364" s="55" t="s">
        <v>65</v>
      </c>
      <c r="D364" s="56" t="s">
        <v>43</v>
      </c>
      <c r="E364" s="286"/>
      <c r="F364" s="185"/>
      <c r="G364" s="185"/>
      <c r="H364" s="186"/>
      <c r="I364" s="187">
        <v>290</v>
      </c>
      <c r="J364" s="102" t="s">
        <v>320</v>
      </c>
      <c r="K364" s="188"/>
      <c r="L364" s="188"/>
      <c r="M364" s="188"/>
      <c r="N364" s="77">
        <v>500</v>
      </c>
      <c r="O364" s="295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</row>
    <row r="365" spans="2:255" s="1" customFormat="1" x14ac:dyDescent="0.2">
      <c r="B365" s="342" t="s">
        <v>132</v>
      </c>
      <c r="C365" s="142" t="s">
        <v>560</v>
      </c>
      <c r="D365" s="143"/>
      <c r="E365" s="283"/>
      <c r="F365" s="255"/>
      <c r="G365" s="216"/>
      <c r="H365" s="292"/>
      <c r="I365" s="333"/>
      <c r="J365" s="338"/>
      <c r="K365" s="190"/>
      <c r="L365" s="339"/>
      <c r="M365" s="339"/>
      <c r="N365" s="340">
        <v>128000</v>
      </c>
      <c r="O365" s="296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</row>
    <row r="366" spans="2:255" s="1" customFormat="1" x14ac:dyDescent="0.2">
      <c r="B366" s="144" t="s">
        <v>561</v>
      </c>
      <c r="C366" s="53" t="s">
        <v>425</v>
      </c>
      <c r="D366" s="54" t="s">
        <v>33</v>
      </c>
      <c r="E366" s="99"/>
      <c r="F366" s="160"/>
      <c r="G366" s="180"/>
      <c r="H366" s="161"/>
      <c r="I366" s="162">
        <v>226</v>
      </c>
      <c r="J366" s="281" t="s">
        <v>347</v>
      </c>
      <c r="K366" s="282"/>
      <c r="L366" s="282"/>
      <c r="M366" s="282"/>
      <c r="N366" s="32">
        <v>100000</v>
      </c>
      <c r="O366" s="297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</row>
    <row r="367" spans="2:255" s="1" customFormat="1" x14ac:dyDescent="0.2">
      <c r="B367" s="144" t="s">
        <v>419</v>
      </c>
      <c r="C367" s="35" t="s">
        <v>348</v>
      </c>
      <c r="D367" s="36" t="s">
        <v>40</v>
      </c>
      <c r="E367" s="99"/>
      <c r="F367" s="160"/>
      <c r="G367" s="161"/>
      <c r="H367" s="161"/>
      <c r="I367" s="162">
        <v>226</v>
      </c>
      <c r="J367" s="100" t="s">
        <v>349</v>
      </c>
      <c r="K367" s="178"/>
      <c r="L367" s="178"/>
      <c r="M367" s="178"/>
      <c r="N367" s="72">
        <v>3000</v>
      </c>
      <c r="O367" s="297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</row>
    <row r="368" spans="2:255" s="1" customFormat="1" ht="24.75" thickBot="1" x14ac:dyDescent="0.25">
      <c r="B368" s="145" t="s">
        <v>562</v>
      </c>
      <c r="C368" s="22" t="s">
        <v>72</v>
      </c>
      <c r="D368" s="56" t="s">
        <v>40</v>
      </c>
      <c r="E368" s="286"/>
      <c r="F368" s="185"/>
      <c r="G368" s="185"/>
      <c r="H368" s="186"/>
      <c r="I368" s="187">
        <v>226</v>
      </c>
      <c r="J368" s="102"/>
      <c r="K368" s="188"/>
      <c r="L368" s="188"/>
      <c r="M368" s="188"/>
      <c r="N368" s="77">
        <v>25000</v>
      </c>
      <c r="O368" s="295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</row>
    <row r="369" spans="2:255" s="1" customFormat="1" x14ac:dyDescent="0.2">
      <c r="B369" s="141" t="s">
        <v>420</v>
      </c>
      <c r="C369" s="142" t="s">
        <v>350</v>
      </c>
      <c r="D369" s="143"/>
      <c r="E369" s="283"/>
      <c r="F369" s="255"/>
      <c r="G369" s="216"/>
      <c r="H369" s="292"/>
      <c r="I369" s="333"/>
      <c r="J369" s="114"/>
      <c r="K369" s="190"/>
      <c r="L369" s="257"/>
      <c r="M369" s="257"/>
      <c r="N369" s="340">
        <v>98000</v>
      </c>
      <c r="O369" s="296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2:255" s="1" customFormat="1" ht="13.5" thickBot="1" x14ac:dyDescent="0.25">
      <c r="B370" s="145" t="s">
        <v>134</v>
      </c>
      <c r="C370" s="55" t="s">
        <v>557</v>
      </c>
      <c r="D370" s="56" t="s">
        <v>33</v>
      </c>
      <c r="E370" s="286"/>
      <c r="F370" s="185"/>
      <c r="G370" s="185"/>
      <c r="H370" s="186"/>
      <c r="I370" s="278">
        <v>226</v>
      </c>
      <c r="J370" s="102"/>
      <c r="K370" s="188"/>
      <c r="L370" s="188"/>
      <c r="M370" s="188"/>
      <c r="N370" s="83">
        <v>98000</v>
      </c>
      <c r="O370" s="347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2:255" s="1" customFormat="1" ht="24" x14ac:dyDescent="0.2">
      <c r="B371" s="141" t="s">
        <v>526</v>
      </c>
      <c r="C371" s="24" t="s">
        <v>351</v>
      </c>
      <c r="D371" s="29"/>
      <c r="E371" s="283"/>
      <c r="F371" s="255"/>
      <c r="G371" s="249"/>
      <c r="H371" s="272"/>
      <c r="I371" s="273"/>
      <c r="J371" s="114"/>
      <c r="K371" s="190"/>
      <c r="L371" s="257"/>
      <c r="M371" s="257"/>
      <c r="N371" s="60">
        <v>11000</v>
      </c>
      <c r="O371" s="296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2:255" s="1" customFormat="1" ht="15" x14ac:dyDescent="0.2">
      <c r="B372" s="144" t="s">
        <v>136</v>
      </c>
      <c r="C372" s="53" t="s">
        <v>65</v>
      </c>
      <c r="D372" s="54" t="s">
        <v>43</v>
      </c>
      <c r="E372" s="99"/>
      <c r="F372" s="160"/>
      <c r="G372" s="161"/>
      <c r="H372" s="161"/>
      <c r="I372" s="162">
        <v>290</v>
      </c>
      <c r="J372" s="122" t="s">
        <v>352</v>
      </c>
      <c r="K372" s="36"/>
      <c r="L372" s="36"/>
      <c r="M372" s="36"/>
      <c r="N372" s="72">
        <v>2000</v>
      </c>
      <c r="O372" s="297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2:255" s="1" customFormat="1" ht="13.5" thickBot="1" x14ac:dyDescent="0.25">
      <c r="B373" s="145" t="s">
        <v>137</v>
      </c>
      <c r="C373" s="22" t="s">
        <v>249</v>
      </c>
      <c r="D373" s="27" t="s">
        <v>43</v>
      </c>
      <c r="E373" s="286"/>
      <c r="F373" s="185"/>
      <c r="G373" s="185"/>
      <c r="H373" s="186"/>
      <c r="I373" s="187">
        <v>290</v>
      </c>
      <c r="J373" s="102" t="s">
        <v>353</v>
      </c>
      <c r="K373" s="188"/>
      <c r="L373" s="188"/>
      <c r="M373" s="188"/>
      <c r="N373" s="83">
        <v>9000</v>
      </c>
      <c r="O373" s="295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2:255" s="1" customFormat="1" x14ac:dyDescent="0.2">
      <c r="B374" s="342" t="s">
        <v>138</v>
      </c>
      <c r="C374" s="142" t="s">
        <v>354</v>
      </c>
      <c r="D374" s="143"/>
      <c r="E374" s="283"/>
      <c r="F374" s="255"/>
      <c r="G374" s="216"/>
      <c r="H374" s="292"/>
      <c r="I374" s="333"/>
      <c r="J374" s="338"/>
      <c r="K374" s="190"/>
      <c r="L374" s="339"/>
      <c r="M374" s="339"/>
      <c r="N374" s="340">
        <v>41000</v>
      </c>
      <c r="O374" s="296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2:255" s="1" customFormat="1" ht="22.5" x14ac:dyDescent="0.2">
      <c r="B375" s="144" t="s">
        <v>139</v>
      </c>
      <c r="C375" s="35" t="s">
        <v>249</v>
      </c>
      <c r="D375" s="36" t="s">
        <v>43</v>
      </c>
      <c r="E375" s="99"/>
      <c r="F375" s="160"/>
      <c r="G375" s="180"/>
      <c r="H375" s="161"/>
      <c r="I375" s="162">
        <v>290</v>
      </c>
      <c r="J375" s="100" t="s">
        <v>299</v>
      </c>
      <c r="K375" s="178"/>
      <c r="L375" s="178"/>
      <c r="M375" s="178"/>
      <c r="N375" s="81">
        <f>42*500</f>
        <v>21000</v>
      </c>
      <c r="O375" s="34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2:255" s="1" customFormat="1" ht="22.5" x14ac:dyDescent="0.2">
      <c r="B376" s="144" t="s">
        <v>141</v>
      </c>
      <c r="C376" s="35" t="s">
        <v>210</v>
      </c>
      <c r="D376" s="36" t="s">
        <v>43</v>
      </c>
      <c r="E376" s="99"/>
      <c r="F376" s="160"/>
      <c r="G376" s="161"/>
      <c r="H376" s="161"/>
      <c r="I376" s="162">
        <v>340</v>
      </c>
      <c r="J376" s="100" t="s">
        <v>300</v>
      </c>
      <c r="K376" s="178"/>
      <c r="L376" s="178"/>
      <c r="M376" s="178"/>
      <c r="N376" s="81">
        <v>3000</v>
      </c>
      <c r="O376" s="34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2:255" s="1" customFormat="1" x14ac:dyDescent="0.2">
      <c r="B377" s="144" t="s">
        <v>426</v>
      </c>
      <c r="C377" s="53" t="s">
        <v>65</v>
      </c>
      <c r="D377" s="54" t="s">
        <v>43</v>
      </c>
      <c r="E377" s="99"/>
      <c r="F377" s="160"/>
      <c r="G377" s="180"/>
      <c r="H377" s="161"/>
      <c r="I377" s="162">
        <v>290</v>
      </c>
      <c r="J377" s="100" t="s">
        <v>301</v>
      </c>
      <c r="K377" s="178"/>
      <c r="L377" s="178"/>
      <c r="M377" s="178"/>
      <c r="N377" s="81">
        <v>4000</v>
      </c>
      <c r="O377" s="34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2:255" s="2" customFormat="1" x14ac:dyDescent="0.2">
      <c r="B378" s="144" t="s">
        <v>563</v>
      </c>
      <c r="C378" s="35" t="s">
        <v>65</v>
      </c>
      <c r="D378" s="36" t="s">
        <v>43</v>
      </c>
      <c r="E378" s="99"/>
      <c r="F378" s="160"/>
      <c r="G378" s="161"/>
      <c r="H378" s="161"/>
      <c r="I378" s="162">
        <v>290</v>
      </c>
      <c r="J378" s="100" t="s">
        <v>302</v>
      </c>
      <c r="K378" s="178"/>
      <c r="L378" s="178"/>
      <c r="M378" s="178"/>
      <c r="N378" s="81">
        <v>1500</v>
      </c>
      <c r="O378" s="344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  <c r="IL378" s="18"/>
      <c r="IM378" s="18"/>
      <c r="IN378" s="18"/>
      <c r="IO378" s="18"/>
      <c r="IP378" s="18"/>
      <c r="IQ378" s="18"/>
      <c r="IR378" s="18"/>
      <c r="IS378" s="18"/>
      <c r="IT378" s="18"/>
      <c r="IU378" s="18"/>
    </row>
    <row r="379" spans="2:255" s="1" customFormat="1" x14ac:dyDescent="0.2">
      <c r="B379" s="144" t="s">
        <v>564</v>
      </c>
      <c r="C379" s="35" t="s">
        <v>113</v>
      </c>
      <c r="D379" s="36" t="s">
        <v>40</v>
      </c>
      <c r="E379" s="99"/>
      <c r="F379" s="160"/>
      <c r="G379" s="180"/>
      <c r="H379" s="161"/>
      <c r="I379" s="162">
        <v>226</v>
      </c>
      <c r="J379" s="100" t="s">
        <v>303</v>
      </c>
      <c r="K379" s="178"/>
      <c r="L379" s="178"/>
      <c r="M379" s="178"/>
      <c r="N379" s="81">
        <v>1500</v>
      </c>
      <c r="O379" s="34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2:255" s="2" customFormat="1" ht="24.75" thickBot="1" x14ac:dyDescent="0.25">
      <c r="B380" s="145" t="s">
        <v>565</v>
      </c>
      <c r="C380" s="22" t="s">
        <v>72</v>
      </c>
      <c r="D380" s="27" t="s">
        <v>40</v>
      </c>
      <c r="E380" s="286"/>
      <c r="F380" s="185"/>
      <c r="G380" s="186"/>
      <c r="H380" s="186"/>
      <c r="I380" s="187">
        <v>226</v>
      </c>
      <c r="J380" s="102"/>
      <c r="K380" s="188"/>
      <c r="L380" s="188"/>
      <c r="M380" s="188"/>
      <c r="N380" s="82">
        <v>10000</v>
      </c>
      <c r="O380" s="345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  <c r="IL380" s="18"/>
      <c r="IM380" s="18"/>
      <c r="IN380" s="18"/>
      <c r="IO380" s="18"/>
      <c r="IP380" s="18"/>
      <c r="IQ380" s="18"/>
      <c r="IR380" s="18"/>
      <c r="IS380" s="18"/>
      <c r="IT380" s="18"/>
      <c r="IU380" s="18"/>
    </row>
    <row r="381" spans="2:255" s="1" customFormat="1" x14ac:dyDescent="0.2">
      <c r="B381" s="342" t="s">
        <v>142</v>
      </c>
      <c r="C381" s="142" t="s">
        <v>355</v>
      </c>
      <c r="D381" s="143"/>
      <c r="E381" s="283"/>
      <c r="F381" s="255"/>
      <c r="G381" s="249"/>
      <c r="H381" s="292"/>
      <c r="I381" s="333"/>
      <c r="J381" s="338"/>
      <c r="K381" s="190"/>
      <c r="L381" s="339"/>
      <c r="M381" s="339"/>
      <c r="N381" s="340">
        <v>20000</v>
      </c>
      <c r="O381" s="296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2:255" s="1" customFormat="1" ht="15" x14ac:dyDescent="0.2">
      <c r="B382" s="144" t="s">
        <v>200</v>
      </c>
      <c r="C382" s="35" t="s">
        <v>249</v>
      </c>
      <c r="D382" s="36" t="s">
        <v>43</v>
      </c>
      <c r="E382" s="99"/>
      <c r="F382" s="160"/>
      <c r="G382" s="161"/>
      <c r="H382" s="161"/>
      <c r="I382" s="162">
        <v>290</v>
      </c>
      <c r="J382" s="100" t="s">
        <v>356</v>
      </c>
      <c r="K382" s="178"/>
      <c r="L382" s="178"/>
      <c r="M382" s="178"/>
      <c r="N382" s="84">
        <v>5000</v>
      </c>
      <c r="O382" s="34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2:255" s="1" customFormat="1" ht="15" x14ac:dyDescent="0.2">
      <c r="B383" s="144" t="s">
        <v>427</v>
      </c>
      <c r="C383" s="35" t="s">
        <v>213</v>
      </c>
      <c r="D383" s="36" t="s">
        <v>43</v>
      </c>
      <c r="E383" s="99"/>
      <c r="F383" s="160"/>
      <c r="G383" s="180"/>
      <c r="H383" s="161"/>
      <c r="I383" s="162">
        <v>290</v>
      </c>
      <c r="J383" s="100" t="s">
        <v>357</v>
      </c>
      <c r="K383" s="178"/>
      <c r="L383" s="178"/>
      <c r="M383" s="178"/>
      <c r="N383" s="72">
        <v>5000</v>
      </c>
      <c r="O383" s="34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2:255" s="1" customFormat="1" ht="24.75" thickBot="1" x14ac:dyDescent="0.25">
      <c r="B384" s="145" t="s">
        <v>566</v>
      </c>
      <c r="C384" s="22" t="s">
        <v>72</v>
      </c>
      <c r="D384" s="27" t="s">
        <v>40</v>
      </c>
      <c r="E384" s="286"/>
      <c r="F384" s="185"/>
      <c r="G384" s="186"/>
      <c r="H384" s="186"/>
      <c r="I384" s="187">
        <v>226</v>
      </c>
      <c r="J384" s="112"/>
      <c r="K384" s="241"/>
      <c r="L384" s="241"/>
      <c r="M384" s="241"/>
      <c r="N384" s="82">
        <v>10000</v>
      </c>
      <c r="O384" s="345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2:255" s="1" customFormat="1" x14ac:dyDescent="0.2">
      <c r="B385" s="141" t="s">
        <v>143</v>
      </c>
      <c r="C385" s="142" t="s">
        <v>358</v>
      </c>
      <c r="D385" s="143"/>
      <c r="E385" s="283"/>
      <c r="F385" s="255"/>
      <c r="G385" s="249"/>
      <c r="H385" s="292"/>
      <c r="I385" s="333"/>
      <c r="J385" s="118"/>
      <c r="K385" s="190"/>
      <c r="L385" s="274"/>
      <c r="M385" s="274"/>
      <c r="N385" s="60">
        <v>10000</v>
      </c>
      <c r="O385" s="296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2:255" s="1" customFormat="1" ht="13.5" thickBot="1" x14ac:dyDescent="0.25">
      <c r="B386" s="145" t="s">
        <v>144</v>
      </c>
      <c r="C386" s="22" t="s">
        <v>60</v>
      </c>
      <c r="D386" s="27" t="s">
        <v>40</v>
      </c>
      <c r="E386" s="286"/>
      <c r="F386" s="185"/>
      <c r="G386" s="186"/>
      <c r="H386" s="186"/>
      <c r="I386" s="187">
        <v>226</v>
      </c>
      <c r="J386" s="119"/>
      <c r="K386" s="276"/>
      <c r="L386" s="276"/>
      <c r="M386" s="276"/>
      <c r="N386" s="77">
        <v>10000</v>
      </c>
      <c r="O386" s="295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2:255" s="1" customFormat="1" x14ac:dyDescent="0.2">
      <c r="B387" s="92">
        <v>28</v>
      </c>
      <c r="C387" s="142" t="s">
        <v>359</v>
      </c>
      <c r="D387" s="143"/>
      <c r="E387" s="283"/>
      <c r="F387" s="255"/>
      <c r="G387" s="216"/>
      <c r="H387" s="292"/>
      <c r="I387" s="333"/>
      <c r="J387" s="118"/>
      <c r="K387" s="190"/>
      <c r="L387" s="274"/>
      <c r="M387" s="274"/>
      <c r="N387" s="146">
        <v>62000</v>
      </c>
      <c r="O387" s="29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2:255" s="1" customFormat="1" ht="22.5" x14ac:dyDescent="0.2">
      <c r="B388" s="144" t="s">
        <v>146</v>
      </c>
      <c r="C388" s="35" t="s">
        <v>249</v>
      </c>
      <c r="D388" s="36" t="s">
        <v>43</v>
      </c>
      <c r="E388" s="99"/>
      <c r="F388" s="160"/>
      <c r="G388" s="180"/>
      <c r="H388" s="161"/>
      <c r="I388" s="162">
        <v>290</v>
      </c>
      <c r="J388" s="100" t="s">
        <v>314</v>
      </c>
      <c r="K388" s="178"/>
      <c r="L388" s="178"/>
      <c r="M388" s="178"/>
      <c r="N388" s="81">
        <f>60*500</f>
        <v>30000</v>
      </c>
      <c r="O388" s="34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2:255" s="1" customFormat="1" ht="22.5" x14ac:dyDescent="0.2">
      <c r="B389" s="144" t="s">
        <v>147</v>
      </c>
      <c r="C389" s="35" t="s">
        <v>210</v>
      </c>
      <c r="D389" s="36" t="s">
        <v>43</v>
      </c>
      <c r="E389" s="99"/>
      <c r="F389" s="160"/>
      <c r="G389" s="161"/>
      <c r="H389" s="161"/>
      <c r="I389" s="162">
        <v>340</v>
      </c>
      <c r="J389" s="100" t="s">
        <v>300</v>
      </c>
      <c r="K389" s="178"/>
      <c r="L389" s="178"/>
      <c r="M389" s="178"/>
      <c r="N389" s="81">
        <v>3000</v>
      </c>
      <c r="O389" s="34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2:255" s="1" customFormat="1" x14ac:dyDescent="0.2">
      <c r="B390" s="144" t="s">
        <v>149</v>
      </c>
      <c r="C390" s="53" t="s">
        <v>65</v>
      </c>
      <c r="D390" s="54" t="s">
        <v>43</v>
      </c>
      <c r="E390" s="99"/>
      <c r="F390" s="160"/>
      <c r="G390" s="180"/>
      <c r="H390" s="161"/>
      <c r="I390" s="162">
        <v>290</v>
      </c>
      <c r="J390" s="100" t="s">
        <v>315</v>
      </c>
      <c r="K390" s="178"/>
      <c r="L390" s="178"/>
      <c r="M390" s="178"/>
      <c r="N390" s="81">
        <v>7500</v>
      </c>
      <c r="O390" s="34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2:255" s="2" customFormat="1" x14ac:dyDescent="0.2">
      <c r="B391" s="144" t="s">
        <v>567</v>
      </c>
      <c r="C391" s="53" t="s">
        <v>65</v>
      </c>
      <c r="D391" s="54" t="s">
        <v>43</v>
      </c>
      <c r="E391" s="99"/>
      <c r="F391" s="160"/>
      <c r="G391" s="161"/>
      <c r="H391" s="161"/>
      <c r="I391" s="162">
        <v>290</v>
      </c>
      <c r="J391" s="100" t="s">
        <v>316</v>
      </c>
      <c r="K391" s="178"/>
      <c r="L391" s="178"/>
      <c r="M391" s="178"/>
      <c r="N391" s="81">
        <v>2000</v>
      </c>
      <c r="O391" s="344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  <c r="IN391" s="18"/>
      <c r="IO391" s="18"/>
      <c r="IP391" s="18"/>
      <c r="IQ391" s="18"/>
      <c r="IR391" s="18"/>
      <c r="IS391" s="18"/>
      <c r="IT391" s="18"/>
      <c r="IU391" s="18"/>
    </row>
    <row r="392" spans="2:255" s="1" customFormat="1" x14ac:dyDescent="0.2">
      <c r="B392" s="144" t="s">
        <v>568</v>
      </c>
      <c r="C392" s="53" t="s">
        <v>65</v>
      </c>
      <c r="D392" s="54" t="s">
        <v>43</v>
      </c>
      <c r="E392" s="99"/>
      <c r="F392" s="160"/>
      <c r="G392" s="180"/>
      <c r="H392" s="161"/>
      <c r="I392" s="162">
        <v>290</v>
      </c>
      <c r="J392" s="100" t="s">
        <v>317</v>
      </c>
      <c r="K392" s="178"/>
      <c r="L392" s="178"/>
      <c r="M392" s="178"/>
      <c r="N392" s="72">
        <v>8000</v>
      </c>
      <c r="O392" s="297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2:255" s="1" customFormat="1" x14ac:dyDescent="0.2">
      <c r="B393" s="144" t="s">
        <v>569</v>
      </c>
      <c r="C393" s="35" t="s">
        <v>113</v>
      </c>
      <c r="D393" s="36" t="s">
        <v>40</v>
      </c>
      <c r="E393" s="99"/>
      <c r="F393" s="160"/>
      <c r="G393" s="161"/>
      <c r="H393" s="161"/>
      <c r="I393" s="162">
        <v>226</v>
      </c>
      <c r="J393" s="100" t="s">
        <v>303</v>
      </c>
      <c r="K393" s="178"/>
      <c r="L393" s="178"/>
      <c r="M393" s="178"/>
      <c r="N393" s="81">
        <v>1500</v>
      </c>
      <c r="O393" s="297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2:255" s="1" customFormat="1" ht="24.75" thickBot="1" x14ac:dyDescent="0.25">
      <c r="B394" s="145" t="s">
        <v>570</v>
      </c>
      <c r="C394" s="22" t="s">
        <v>72</v>
      </c>
      <c r="D394" s="27" t="s">
        <v>40</v>
      </c>
      <c r="E394" s="286"/>
      <c r="F394" s="185"/>
      <c r="G394" s="185"/>
      <c r="H394" s="186"/>
      <c r="I394" s="187">
        <v>226</v>
      </c>
      <c r="J394" s="102"/>
      <c r="K394" s="188"/>
      <c r="L394" s="188"/>
      <c r="M394" s="188"/>
      <c r="N394" s="82">
        <v>10000</v>
      </c>
      <c r="O394" s="295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2:255" s="1" customFormat="1" x14ac:dyDescent="0.2">
      <c r="B395" s="63">
        <v>29</v>
      </c>
      <c r="C395" s="135" t="s">
        <v>360</v>
      </c>
      <c r="D395" s="137"/>
      <c r="E395" s="283"/>
      <c r="F395" s="255"/>
      <c r="G395" s="211"/>
      <c r="H395" s="284"/>
      <c r="I395" s="285"/>
      <c r="J395" s="418"/>
      <c r="K395" s="190"/>
      <c r="L395" s="192"/>
      <c r="M395" s="192"/>
      <c r="N395" s="421">
        <v>15000</v>
      </c>
      <c r="O395" s="42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2:255" s="1" customFormat="1" ht="13.5" thickBot="1" x14ac:dyDescent="0.25">
      <c r="B396" s="40" t="s">
        <v>152</v>
      </c>
      <c r="C396" s="136" t="s">
        <v>60</v>
      </c>
      <c r="D396" s="138" t="s">
        <v>40</v>
      </c>
      <c r="E396" s="286"/>
      <c r="F396" s="185"/>
      <c r="G396" s="186"/>
      <c r="H396" s="287"/>
      <c r="I396" s="288">
        <v>226</v>
      </c>
      <c r="J396" s="102"/>
      <c r="K396" s="188"/>
      <c r="L396" s="188"/>
      <c r="M396" s="188"/>
      <c r="N396" s="82">
        <v>15000</v>
      </c>
      <c r="O396" s="289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2:255" s="1" customFormat="1" x14ac:dyDescent="0.2">
      <c r="B397" s="63">
        <v>30</v>
      </c>
      <c r="C397" s="61" t="s">
        <v>361</v>
      </c>
      <c r="D397" s="62"/>
      <c r="E397" s="237"/>
      <c r="F397" s="208"/>
      <c r="G397" s="208"/>
      <c r="H397" s="443"/>
      <c r="I397" s="437"/>
      <c r="J397" s="418"/>
      <c r="K397" s="190"/>
      <c r="L397" s="192"/>
      <c r="M397" s="192"/>
      <c r="N397" s="421">
        <v>35000</v>
      </c>
      <c r="O397" s="42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2:255" s="1" customFormat="1" ht="13.5" thickBot="1" x14ac:dyDescent="0.25">
      <c r="B398" s="37" t="s">
        <v>158</v>
      </c>
      <c r="C398" s="139" t="s">
        <v>571</v>
      </c>
      <c r="D398" s="140" t="s">
        <v>40</v>
      </c>
      <c r="E398" s="223"/>
      <c r="F398" s="180"/>
      <c r="G398" s="181"/>
      <c r="H398" s="181"/>
      <c r="I398" s="182">
        <v>222</v>
      </c>
      <c r="J398" s="101"/>
      <c r="K398" s="183"/>
      <c r="L398" s="183"/>
      <c r="M398" s="183"/>
      <c r="N398" s="290">
        <v>35000</v>
      </c>
      <c r="O398" s="291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2:255" s="1" customFormat="1" x14ac:dyDescent="0.2">
      <c r="B399" s="92">
        <v>31</v>
      </c>
      <c r="C399" s="142" t="s">
        <v>362</v>
      </c>
      <c r="D399" s="143"/>
      <c r="E399" s="283"/>
      <c r="F399" s="255"/>
      <c r="G399" s="216"/>
      <c r="H399" s="292"/>
      <c r="I399" s="293"/>
      <c r="J399" s="118"/>
      <c r="K399" s="190"/>
      <c r="L399" s="274"/>
      <c r="M399" s="274"/>
      <c r="N399" s="146">
        <v>120</v>
      </c>
      <c r="O399" s="29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2:255" s="1" customFormat="1" ht="13.5" thickBot="1" x14ac:dyDescent="0.25">
      <c r="B400" s="145" t="s">
        <v>434</v>
      </c>
      <c r="C400" s="55" t="s">
        <v>65</v>
      </c>
      <c r="D400" s="56" t="s">
        <v>43</v>
      </c>
      <c r="E400" s="286"/>
      <c r="F400" s="185"/>
      <c r="G400" s="185"/>
      <c r="H400" s="186"/>
      <c r="I400" s="187">
        <v>290</v>
      </c>
      <c r="J400" s="102" t="s">
        <v>363</v>
      </c>
      <c r="K400" s="188"/>
      <c r="L400" s="188"/>
      <c r="M400" s="188"/>
      <c r="N400" s="77">
        <v>120</v>
      </c>
      <c r="O400" s="295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2:255" s="1" customFormat="1" x14ac:dyDescent="0.2">
      <c r="B401" s="141" t="s">
        <v>572</v>
      </c>
      <c r="C401" s="142" t="s">
        <v>364</v>
      </c>
      <c r="D401" s="143"/>
      <c r="E401" s="283"/>
      <c r="F401" s="255"/>
      <c r="G401" s="216"/>
      <c r="H401" s="292"/>
      <c r="I401" s="293"/>
      <c r="J401" s="114"/>
      <c r="K401" s="190"/>
      <c r="L401" s="257"/>
      <c r="M401" s="257"/>
      <c r="N401" s="60">
        <v>21350</v>
      </c>
      <c r="O401" s="296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2:255" s="1" customFormat="1" ht="22.5" x14ac:dyDescent="0.2">
      <c r="B402" s="144" t="s">
        <v>168</v>
      </c>
      <c r="C402" s="53" t="s">
        <v>65</v>
      </c>
      <c r="D402" s="54" t="s">
        <v>43</v>
      </c>
      <c r="E402" s="99"/>
      <c r="F402" s="160"/>
      <c r="G402" s="180"/>
      <c r="H402" s="161"/>
      <c r="I402" s="162">
        <v>290</v>
      </c>
      <c r="J402" s="122" t="s">
        <v>365</v>
      </c>
      <c r="K402" s="36"/>
      <c r="L402" s="36"/>
      <c r="M402" s="36"/>
      <c r="N402" s="72">
        <f>350+12000</f>
        <v>12350</v>
      </c>
      <c r="O402" s="297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2:255" s="1" customFormat="1" ht="13.5" thickBot="1" x14ac:dyDescent="0.25">
      <c r="B403" s="145" t="s">
        <v>439</v>
      </c>
      <c r="C403" s="22" t="s">
        <v>249</v>
      </c>
      <c r="D403" s="27" t="s">
        <v>43</v>
      </c>
      <c r="E403" s="286"/>
      <c r="F403" s="185"/>
      <c r="G403" s="186"/>
      <c r="H403" s="186"/>
      <c r="I403" s="187">
        <v>290</v>
      </c>
      <c r="J403" s="102" t="s">
        <v>353</v>
      </c>
      <c r="K403" s="188"/>
      <c r="L403" s="188"/>
      <c r="M403" s="188"/>
      <c r="N403" s="77">
        <v>9000</v>
      </c>
      <c r="O403" s="295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2:255" s="1" customFormat="1" x14ac:dyDescent="0.2">
      <c r="B404" s="141" t="s">
        <v>573</v>
      </c>
      <c r="C404" s="142" t="s">
        <v>366</v>
      </c>
      <c r="D404" s="143"/>
      <c r="E404" s="283"/>
      <c r="F404" s="255"/>
      <c r="G404" s="249"/>
      <c r="H404" s="292"/>
      <c r="I404" s="293"/>
      <c r="J404" s="114"/>
      <c r="K404" s="190"/>
      <c r="L404" s="257"/>
      <c r="M404" s="257"/>
      <c r="N404" s="60">
        <v>160</v>
      </c>
      <c r="O404" s="296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2:255" s="1" customFormat="1" ht="13.5" thickBot="1" x14ac:dyDescent="0.25">
      <c r="B405" s="145" t="s">
        <v>170</v>
      </c>
      <c r="C405" s="55" t="s">
        <v>65</v>
      </c>
      <c r="D405" s="56" t="s">
        <v>43</v>
      </c>
      <c r="E405" s="286"/>
      <c r="F405" s="185"/>
      <c r="G405" s="186"/>
      <c r="H405" s="186"/>
      <c r="I405" s="187">
        <v>290</v>
      </c>
      <c r="J405" s="102" t="s">
        <v>367</v>
      </c>
      <c r="K405" s="188"/>
      <c r="L405" s="188"/>
      <c r="M405" s="188"/>
      <c r="N405" s="77">
        <v>160</v>
      </c>
      <c r="O405" s="295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2:255" s="3" customFormat="1" ht="13.5" thickBot="1" x14ac:dyDescent="0.25">
      <c r="B406" s="147" t="s">
        <v>323</v>
      </c>
      <c r="C406" s="148" t="s">
        <v>368</v>
      </c>
      <c r="D406" s="67" t="s">
        <v>40</v>
      </c>
      <c r="E406" s="298"/>
      <c r="F406" s="299"/>
      <c r="G406" s="299"/>
      <c r="H406" s="300"/>
      <c r="I406" s="301">
        <v>226</v>
      </c>
      <c r="J406" s="124" t="s">
        <v>202</v>
      </c>
      <c r="K406" s="228"/>
      <c r="L406" s="228"/>
      <c r="M406" s="228"/>
      <c r="N406" s="134">
        <v>75000</v>
      </c>
      <c r="O406" s="302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13"/>
      <c r="IM406" s="13"/>
      <c r="IN406" s="13"/>
      <c r="IO406" s="13"/>
      <c r="IP406" s="13"/>
      <c r="IQ406" s="13"/>
      <c r="IR406" s="13"/>
      <c r="IS406" s="13"/>
      <c r="IT406" s="13"/>
      <c r="IU406" s="13"/>
    </row>
    <row r="407" spans="2:255" s="1" customFormat="1" ht="13.5" thickBot="1" x14ac:dyDescent="0.25">
      <c r="B407" s="149" t="s">
        <v>173</v>
      </c>
      <c r="C407" s="148" t="s">
        <v>369</v>
      </c>
      <c r="D407" s="67" t="s">
        <v>40</v>
      </c>
      <c r="E407" s="298"/>
      <c r="F407" s="299"/>
      <c r="G407" s="300"/>
      <c r="H407" s="300"/>
      <c r="I407" s="301">
        <v>226</v>
      </c>
      <c r="J407" s="124" t="s">
        <v>202</v>
      </c>
      <c r="K407" s="228"/>
      <c r="L407" s="228"/>
      <c r="M407" s="228"/>
      <c r="N407" s="134">
        <v>15000</v>
      </c>
      <c r="O407" s="302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2:255" s="1" customFormat="1" x14ac:dyDescent="0.2">
      <c r="B408" s="48" t="s">
        <v>175</v>
      </c>
      <c r="C408" s="61" t="s">
        <v>370</v>
      </c>
      <c r="D408" s="150"/>
      <c r="E408" s="237"/>
      <c r="F408" s="208"/>
      <c r="G408" s="238"/>
      <c r="H408" s="443"/>
      <c r="I408" s="437"/>
      <c r="J408" s="418"/>
      <c r="K408" s="151"/>
      <c r="L408" s="192"/>
      <c r="M408" s="192"/>
      <c r="N408" s="44">
        <v>30000</v>
      </c>
      <c r="O408" s="215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2:255" s="1" customFormat="1" ht="13.5" thickBot="1" x14ac:dyDescent="0.25">
      <c r="B409" s="40" t="s">
        <v>176</v>
      </c>
      <c r="C409" s="55" t="s">
        <v>571</v>
      </c>
      <c r="D409" s="64" t="s">
        <v>40</v>
      </c>
      <c r="E409" s="99"/>
      <c r="F409" s="185"/>
      <c r="G409" s="185"/>
      <c r="H409" s="161"/>
      <c r="I409" s="187">
        <v>222</v>
      </c>
      <c r="J409" s="102"/>
      <c r="K409" s="188"/>
      <c r="L409" s="188"/>
      <c r="M409" s="188"/>
      <c r="N409" s="77">
        <v>30000</v>
      </c>
      <c r="O409" s="202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2:255" s="1" customFormat="1" ht="48.75" thickBot="1" x14ac:dyDescent="0.25">
      <c r="B410" s="68" t="s">
        <v>177</v>
      </c>
      <c r="C410" s="91" t="s">
        <v>574</v>
      </c>
      <c r="D410" s="64" t="s">
        <v>377</v>
      </c>
      <c r="E410" s="99" t="s">
        <v>622</v>
      </c>
      <c r="F410" s="185" t="s">
        <v>606</v>
      </c>
      <c r="G410" s="185" t="s">
        <v>607</v>
      </c>
      <c r="H410" s="161"/>
      <c r="I410" s="187">
        <v>226</v>
      </c>
      <c r="J410" s="119"/>
      <c r="K410" s="190"/>
      <c r="L410" s="276"/>
      <c r="M410" s="276"/>
      <c r="N410" s="77">
        <v>9720250</v>
      </c>
      <c r="O410" s="303">
        <v>1851750</v>
      </c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2:255" s="1" customFormat="1" x14ac:dyDescent="0.2">
      <c r="B411" s="152" t="s">
        <v>180</v>
      </c>
      <c r="C411" s="153" t="s">
        <v>575</v>
      </c>
      <c r="D411" s="154" t="s">
        <v>33</v>
      </c>
      <c r="E411" s="223"/>
      <c r="F411" s="271"/>
      <c r="G411" s="271"/>
      <c r="H411" s="181"/>
      <c r="I411" s="436">
        <v>224</v>
      </c>
      <c r="J411" s="419"/>
      <c r="K411" s="190"/>
      <c r="L411" s="151"/>
      <c r="M411" s="151"/>
      <c r="N411" s="155"/>
      <c r="O411" s="30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2:255" s="1" customFormat="1" ht="22.5" x14ac:dyDescent="0.2">
      <c r="B412" s="65"/>
      <c r="C412" s="71" t="s">
        <v>291</v>
      </c>
      <c r="D412" s="66"/>
      <c r="E412" s="99"/>
      <c r="F412" s="160"/>
      <c r="G412" s="160"/>
      <c r="H412" s="161"/>
      <c r="I412" s="162"/>
      <c r="J412" s="117"/>
      <c r="K412" s="163"/>
      <c r="L412" s="163"/>
      <c r="M412" s="164"/>
      <c r="N412" s="165"/>
      <c r="O412" s="166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2:255" ht="15.75" thickBot="1" x14ac:dyDescent="0.25">
      <c r="B413" s="156"/>
      <c r="C413" s="157" t="s">
        <v>34</v>
      </c>
      <c r="D413" s="158"/>
      <c r="E413" s="305"/>
      <c r="F413" s="306"/>
      <c r="G413" s="306"/>
      <c r="H413" s="306"/>
      <c r="I413" s="170"/>
      <c r="J413" s="159"/>
      <c r="K413" s="214" t="s">
        <v>5</v>
      </c>
      <c r="L413" s="214">
        <v>39</v>
      </c>
      <c r="M413" s="307"/>
      <c r="N413" s="308">
        <f>N288+N295+N297+N304+N307+N310+N318+N321+N323+N326+N328+N333+N336+N338+N341+N343+N346+N353+N356+N358+N361+N365+N369+N371+N374+N381+N385+N387+N395+N397+N399+N401+N404+N406+N407+N408+N410</f>
        <v>10948180</v>
      </c>
      <c r="O413" s="327">
        <f>SUM(O288:O410)</f>
        <v>1851750</v>
      </c>
    </row>
    <row r="414" spans="2:255" ht="39" customHeight="1" x14ac:dyDescent="0.2">
      <c r="B414" s="508" t="s">
        <v>578</v>
      </c>
      <c r="C414" s="509"/>
      <c r="D414" s="509"/>
      <c r="E414" s="509"/>
      <c r="F414" s="509"/>
      <c r="G414" s="438" t="s">
        <v>580</v>
      </c>
      <c r="H414" s="309"/>
      <c r="I414" s="310"/>
      <c r="J414" s="309"/>
      <c r="K414" s="311"/>
      <c r="L414" s="311"/>
      <c r="M414" s="311"/>
      <c r="N414" s="309"/>
      <c r="O414" s="312"/>
    </row>
    <row r="415" spans="2:255" ht="24" x14ac:dyDescent="0.2">
      <c r="B415" s="69" t="s">
        <v>519</v>
      </c>
      <c r="C415" s="425" t="s">
        <v>579</v>
      </c>
      <c r="D415" s="439" t="s">
        <v>43</v>
      </c>
      <c r="E415" s="237"/>
      <c r="F415" s="438"/>
      <c r="G415" s="438"/>
      <c r="H415" s="438"/>
      <c r="I415" s="270">
        <v>226</v>
      </c>
      <c r="J415" s="108"/>
      <c r="K415" s="214" t="s">
        <v>3</v>
      </c>
      <c r="L415" s="214" t="s">
        <v>4</v>
      </c>
      <c r="M415" s="214"/>
      <c r="N415" s="313">
        <v>1500000</v>
      </c>
      <c r="O415" s="212"/>
    </row>
    <row r="416" spans="2:255" x14ac:dyDescent="0.2">
      <c r="B416" s="19" t="s">
        <v>183</v>
      </c>
      <c r="C416" s="425"/>
      <c r="D416" s="439"/>
      <c r="E416" s="314"/>
      <c r="F416" s="438"/>
      <c r="G416" s="438"/>
      <c r="H416" s="438"/>
      <c r="I416" s="270"/>
      <c r="J416" s="125"/>
      <c r="K416" s="315"/>
      <c r="L416" s="315"/>
      <c r="M416" s="315"/>
      <c r="N416" s="33"/>
      <c r="O416" s="316"/>
    </row>
    <row r="417" spans="2:16" ht="13.5" thickBot="1" x14ac:dyDescent="0.25">
      <c r="B417" s="70" t="s">
        <v>189</v>
      </c>
      <c r="C417" s="47" t="s">
        <v>371</v>
      </c>
      <c r="D417" s="52"/>
      <c r="E417" s="317"/>
      <c r="F417" s="169"/>
      <c r="G417" s="169"/>
      <c r="H417" s="169"/>
      <c r="I417" s="269"/>
      <c r="J417" s="126"/>
      <c r="K417" s="318"/>
      <c r="L417" s="318"/>
      <c r="M417" s="318"/>
      <c r="N417" s="319">
        <f>N415+N413+N280+N279+N247+N221+N283</f>
        <v>55034037</v>
      </c>
      <c r="O417" s="328">
        <f>O221+O247+O279+O410</f>
        <v>5511770.629999999</v>
      </c>
      <c r="P417" s="452">
        <f>N417-O417</f>
        <v>49522266.370000005</v>
      </c>
    </row>
    <row r="418" spans="2:16" x14ac:dyDescent="0.2">
      <c r="J418" s="20"/>
      <c r="K418" s="20"/>
      <c r="L418" s="20"/>
      <c r="M418" s="20"/>
    </row>
    <row r="419" spans="2:16" x14ac:dyDescent="0.2">
      <c r="J419" s="20"/>
      <c r="K419" s="20"/>
      <c r="L419" s="20"/>
      <c r="M419" s="20"/>
      <c r="O419" s="330"/>
    </row>
    <row r="420" spans="2:16" x14ac:dyDescent="0.2">
      <c r="C420" s="25" t="s">
        <v>632</v>
      </c>
      <c r="J420" s="20"/>
      <c r="K420" s="20"/>
      <c r="L420" s="20"/>
      <c r="M420" s="20"/>
      <c r="N420" s="86"/>
    </row>
    <row r="421" spans="2:16" x14ac:dyDescent="0.2">
      <c r="J421" s="20"/>
      <c r="K421" s="20"/>
      <c r="L421" s="20"/>
      <c r="M421" s="20"/>
      <c r="N421" s="85"/>
      <c r="O421" s="330"/>
    </row>
    <row r="422" spans="2:16" x14ac:dyDescent="0.2">
      <c r="C422" s="25" t="s">
        <v>633</v>
      </c>
      <c r="E422" s="4" t="s">
        <v>634</v>
      </c>
      <c r="J422" s="20"/>
      <c r="K422" s="20"/>
      <c r="L422" s="20"/>
      <c r="M422" s="20"/>
      <c r="N422" s="85"/>
      <c r="O422" s="330"/>
    </row>
    <row r="423" spans="2:16" x14ac:dyDescent="0.2">
      <c r="J423" s="20"/>
      <c r="K423" s="20"/>
      <c r="L423" s="20"/>
      <c r="M423" s="20"/>
      <c r="N423" s="85"/>
    </row>
    <row r="424" spans="2:16" x14ac:dyDescent="0.2">
      <c r="C424" s="25" t="s">
        <v>635</v>
      </c>
      <c r="J424" s="20"/>
      <c r="K424" s="20"/>
      <c r="L424" s="20"/>
      <c r="M424" s="20"/>
      <c r="N424" s="85"/>
    </row>
    <row r="425" spans="2:16" x14ac:dyDescent="0.2">
      <c r="J425" s="20"/>
      <c r="K425" s="20"/>
      <c r="L425" s="20"/>
      <c r="M425" s="20"/>
      <c r="N425" s="85"/>
    </row>
    <row r="426" spans="2:16" x14ac:dyDescent="0.2">
      <c r="G426" s="331"/>
      <c r="J426" s="20"/>
      <c r="K426" s="20"/>
      <c r="L426" s="20"/>
      <c r="M426" s="20"/>
      <c r="N426" s="86"/>
    </row>
    <row r="427" spans="2:16" x14ac:dyDescent="0.2">
      <c r="J427" s="20"/>
      <c r="K427" s="20"/>
      <c r="L427" s="20"/>
      <c r="M427" s="20"/>
    </row>
    <row r="428" spans="2:16" x14ac:dyDescent="0.2">
      <c r="J428" s="20"/>
      <c r="K428" s="20"/>
      <c r="L428" s="20"/>
      <c r="M428" s="20"/>
    </row>
    <row r="429" spans="2:16" x14ac:dyDescent="0.2">
      <c r="J429" s="20"/>
      <c r="K429" s="20"/>
      <c r="L429" s="20"/>
      <c r="M429" s="20"/>
    </row>
    <row r="430" spans="2:16" x14ac:dyDescent="0.2">
      <c r="J430" s="20"/>
      <c r="K430" s="20"/>
      <c r="L430" s="20"/>
      <c r="M430" s="20"/>
    </row>
    <row r="431" spans="2:16" x14ac:dyDescent="0.2">
      <c r="J431" s="20"/>
      <c r="K431" s="20"/>
      <c r="L431" s="20"/>
      <c r="M431" s="20"/>
    </row>
    <row r="432" spans="2:16" x14ac:dyDescent="0.2">
      <c r="J432" s="20"/>
      <c r="K432" s="20"/>
      <c r="L432" s="20"/>
      <c r="M432" s="20"/>
    </row>
    <row r="433" spans="10:13" x14ac:dyDescent="0.2">
      <c r="J433" s="20"/>
      <c r="K433" s="20"/>
      <c r="L433" s="20"/>
      <c r="M433" s="20"/>
    </row>
    <row r="434" spans="10:13" x14ac:dyDescent="0.2">
      <c r="J434" s="20"/>
      <c r="K434" s="20"/>
      <c r="L434" s="20"/>
      <c r="M434" s="20"/>
    </row>
    <row r="435" spans="10:13" x14ac:dyDescent="0.2">
      <c r="J435" s="20"/>
      <c r="K435" s="20"/>
      <c r="L435" s="20"/>
      <c r="M435" s="20"/>
    </row>
    <row r="436" spans="10:13" x14ac:dyDescent="0.2">
      <c r="J436" s="20"/>
      <c r="K436" s="20"/>
      <c r="L436" s="20"/>
      <c r="M436" s="20"/>
    </row>
    <row r="437" spans="10:13" x14ac:dyDescent="0.2">
      <c r="J437" s="20"/>
      <c r="K437" s="20"/>
      <c r="L437" s="20"/>
      <c r="M437" s="20"/>
    </row>
    <row r="438" spans="10:13" x14ac:dyDescent="0.2">
      <c r="J438" s="20"/>
      <c r="K438" s="20"/>
      <c r="L438" s="20"/>
      <c r="M438" s="20"/>
    </row>
    <row r="439" spans="10:13" x14ac:dyDescent="0.2">
      <c r="J439" s="20"/>
      <c r="K439" s="20"/>
      <c r="L439" s="20"/>
      <c r="M439" s="20"/>
    </row>
    <row r="440" spans="10:13" x14ac:dyDescent="0.2">
      <c r="J440" s="20"/>
      <c r="K440" s="20"/>
      <c r="L440" s="20"/>
      <c r="M440" s="20"/>
    </row>
    <row r="441" spans="10:13" x14ac:dyDescent="0.2">
      <c r="J441" s="20"/>
      <c r="K441" s="20"/>
      <c r="L441" s="20"/>
      <c r="M441" s="20"/>
    </row>
    <row r="442" spans="10:13" x14ac:dyDescent="0.2">
      <c r="J442" s="20"/>
      <c r="K442" s="20"/>
      <c r="L442" s="20"/>
      <c r="M442" s="20"/>
    </row>
    <row r="443" spans="10:13" x14ac:dyDescent="0.2">
      <c r="J443" s="20"/>
      <c r="K443" s="20"/>
      <c r="L443" s="20"/>
      <c r="M443" s="20"/>
    </row>
    <row r="444" spans="10:13" x14ac:dyDescent="0.2">
      <c r="J444" s="20"/>
      <c r="K444" s="20"/>
      <c r="L444" s="20"/>
      <c r="M444" s="20"/>
    </row>
    <row r="445" spans="10:13" x14ac:dyDescent="0.2">
      <c r="J445" s="20"/>
      <c r="K445" s="20"/>
      <c r="L445" s="20"/>
      <c r="M445" s="20"/>
    </row>
    <row r="446" spans="10:13" x14ac:dyDescent="0.2">
      <c r="J446" s="20"/>
      <c r="K446" s="20"/>
      <c r="L446" s="20"/>
      <c r="M446" s="20"/>
    </row>
    <row r="447" spans="10:13" x14ac:dyDescent="0.2">
      <c r="J447" s="20"/>
      <c r="K447" s="20"/>
      <c r="L447" s="20"/>
      <c r="M447" s="20"/>
    </row>
    <row r="448" spans="10:13" x14ac:dyDescent="0.2">
      <c r="J448" s="20"/>
      <c r="K448" s="20"/>
      <c r="L448" s="20"/>
      <c r="M448" s="20"/>
    </row>
    <row r="449" spans="10:13" x14ac:dyDescent="0.2">
      <c r="J449" s="20"/>
      <c r="K449" s="20"/>
      <c r="L449" s="20"/>
      <c r="M449" s="20"/>
    </row>
    <row r="450" spans="10:13" x14ac:dyDescent="0.2">
      <c r="J450" s="20"/>
      <c r="K450" s="20"/>
      <c r="L450" s="20"/>
      <c r="M450" s="20"/>
    </row>
    <row r="451" spans="10:13" x14ac:dyDescent="0.2">
      <c r="J451" s="20"/>
      <c r="K451" s="20"/>
      <c r="L451" s="20"/>
      <c r="M451" s="20"/>
    </row>
    <row r="452" spans="10:13" x14ac:dyDescent="0.2">
      <c r="J452" s="20"/>
      <c r="K452" s="20"/>
      <c r="L452" s="20"/>
      <c r="M452" s="20"/>
    </row>
    <row r="453" spans="10:13" x14ac:dyDescent="0.2">
      <c r="J453" s="20"/>
      <c r="K453" s="20"/>
      <c r="L453" s="20"/>
      <c r="M453" s="20"/>
    </row>
    <row r="454" spans="10:13" x14ac:dyDescent="0.2">
      <c r="J454" s="20"/>
      <c r="K454" s="20"/>
      <c r="L454" s="20"/>
      <c r="M454" s="20"/>
    </row>
    <row r="455" spans="10:13" x14ac:dyDescent="0.2">
      <c r="J455" s="20"/>
      <c r="K455" s="20"/>
      <c r="L455" s="20"/>
      <c r="M455" s="20"/>
    </row>
    <row r="456" spans="10:13" x14ac:dyDescent="0.2">
      <c r="J456" s="20"/>
      <c r="K456" s="20"/>
      <c r="L456" s="20"/>
      <c r="M456" s="20"/>
    </row>
    <row r="457" spans="10:13" x14ac:dyDescent="0.2">
      <c r="J457" s="20"/>
      <c r="K457" s="20"/>
      <c r="L457" s="20"/>
      <c r="M457" s="20"/>
    </row>
    <row r="458" spans="10:13" x14ac:dyDescent="0.2">
      <c r="J458" s="20"/>
      <c r="K458" s="20"/>
      <c r="L458" s="20"/>
      <c r="M458" s="20"/>
    </row>
    <row r="459" spans="10:13" x14ac:dyDescent="0.2">
      <c r="J459" s="20"/>
      <c r="K459" s="20"/>
      <c r="L459" s="20"/>
      <c r="M459" s="20"/>
    </row>
    <row r="460" spans="10:13" x14ac:dyDescent="0.2">
      <c r="J460" s="20"/>
      <c r="K460" s="20"/>
      <c r="L460" s="20"/>
      <c r="M460" s="20"/>
    </row>
    <row r="461" spans="10:13" x14ac:dyDescent="0.2">
      <c r="J461" s="20"/>
      <c r="K461" s="20"/>
      <c r="L461" s="20"/>
      <c r="M461" s="20"/>
    </row>
    <row r="462" spans="10:13" x14ac:dyDescent="0.2">
      <c r="J462" s="20"/>
      <c r="K462" s="20"/>
      <c r="L462" s="20"/>
      <c r="M462" s="20"/>
    </row>
    <row r="463" spans="10:13" x14ac:dyDescent="0.2">
      <c r="J463" s="20"/>
      <c r="K463" s="20"/>
      <c r="L463" s="20"/>
      <c r="M463" s="20"/>
    </row>
    <row r="464" spans="10:13" x14ac:dyDescent="0.2">
      <c r="J464" s="20"/>
      <c r="K464" s="20"/>
      <c r="L464" s="20"/>
      <c r="M464" s="20"/>
    </row>
    <row r="465" spans="10:13" x14ac:dyDescent="0.2">
      <c r="J465" s="20"/>
      <c r="K465" s="20"/>
      <c r="L465" s="20"/>
      <c r="M465" s="20"/>
    </row>
    <row r="466" spans="10:13" x14ac:dyDescent="0.2">
      <c r="J466" s="20"/>
      <c r="K466" s="20"/>
      <c r="L466" s="20"/>
      <c r="M466" s="20"/>
    </row>
    <row r="467" spans="10:13" x14ac:dyDescent="0.2">
      <c r="J467" s="20"/>
      <c r="K467" s="20"/>
      <c r="L467" s="20"/>
      <c r="M467" s="20"/>
    </row>
    <row r="468" spans="10:13" x14ac:dyDescent="0.2">
      <c r="J468" s="20"/>
      <c r="K468" s="20"/>
      <c r="L468" s="20"/>
      <c r="M468" s="20"/>
    </row>
    <row r="469" spans="10:13" x14ac:dyDescent="0.2">
      <c r="J469" s="20"/>
      <c r="K469" s="20"/>
      <c r="L469" s="20"/>
      <c r="M469" s="20"/>
    </row>
    <row r="470" spans="10:13" x14ac:dyDescent="0.2">
      <c r="J470" s="20"/>
      <c r="K470" s="20"/>
      <c r="L470" s="20"/>
      <c r="M470" s="20"/>
    </row>
    <row r="471" spans="10:13" x14ac:dyDescent="0.2">
      <c r="J471" s="20"/>
      <c r="K471" s="20"/>
      <c r="L471" s="20"/>
      <c r="M471" s="20"/>
    </row>
    <row r="472" spans="10:13" x14ac:dyDescent="0.2">
      <c r="J472" s="20"/>
      <c r="K472" s="20"/>
      <c r="L472" s="20"/>
      <c r="M472" s="20"/>
    </row>
    <row r="473" spans="10:13" x14ac:dyDescent="0.2">
      <c r="J473" s="20"/>
      <c r="K473" s="20"/>
      <c r="L473" s="20"/>
      <c r="M473" s="20"/>
    </row>
    <row r="474" spans="10:13" x14ac:dyDescent="0.2">
      <c r="J474" s="20"/>
      <c r="K474" s="20"/>
      <c r="L474" s="20"/>
      <c r="M474" s="20"/>
    </row>
    <row r="475" spans="10:13" x14ac:dyDescent="0.2">
      <c r="J475" s="20"/>
      <c r="K475" s="20"/>
      <c r="L475" s="20"/>
      <c r="M475" s="20"/>
    </row>
    <row r="476" spans="10:13" x14ac:dyDescent="0.2">
      <c r="J476" s="20"/>
      <c r="K476" s="20"/>
      <c r="L476" s="20"/>
      <c r="M476" s="20"/>
    </row>
    <row r="477" spans="10:13" x14ac:dyDescent="0.2">
      <c r="J477" s="20"/>
      <c r="K477" s="20"/>
      <c r="L477" s="20"/>
      <c r="M477" s="20"/>
    </row>
    <row r="478" spans="10:13" x14ac:dyDescent="0.2">
      <c r="J478" s="20"/>
      <c r="K478" s="20"/>
      <c r="L478" s="20"/>
      <c r="M478" s="20"/>
    </row>
    <row r="479" spans="10:13" x14ac:dyDescent="0.2">
      <c r="J479" s="20"/>
      <c r="K479" s="20"/>
      <c r="L479" s="20"/>
      <c r="M479" s="20"/>
    </row>
    <row r="480" spans="10:13" x14ac:dyDescent="0.2">
      <c r="J480" s="20"/>
      <c r="K480" s="20"/>
      <c r="L480" s="20"/>
      <c r="M480" s="20"/>
    </row>
    <row r="481" spans="10:13" x14ac:dyDescent="0.2">
      <c r="J481" s="20"/>
      <c r="K481" s="20"/>
      <c r="L481" s="20"/>
      <c r="M481" s="20"/>
    </row>
    <row r="482" spans="10:13" x14ac:dyDescent="0.2">
      <c r="J482" s="20"/>
      <c r="K482" s="20"/>
      <c r="L482" s="20"/>
      <c r="M482" s="20"/>
    </row>
    <row r="483" spans="10:13" x14ac:dyDescent="0.2">
      <c r="J483" s="20"/>
      <c r="K483" s="20"/>
      <c r="L483" s="20"/>
      <c r="M483" s="20"/>
    </row>
    <row r="484" spans="10:13" x14ac:dyDescent="0.2">
      <c r="J484" s="20"/>
      <c r="K484" s="20"/>
      <c r="L484" s="20"/>
      <c r="M484" s="20"/>
    </row>
    <row r="485" spans="10:13" x14ac:dyDescent="0.2">
      <c r="J485" s="20"/>
      <c r="K485" s="20"/>
      <c r="L485" s="20"/>
      <c r="M485" s="20"/>
    </row>
    <row r="486" spans="10:13" x14ac:dyDescent="0.2">
      <c r="J486" s="20"/>
      <c r="K486" s="20"/>
      <c r="L486" s="20"/>
      <c r="M486" s="20"/>
    </row>
    <row r="487" spans="10:13" x14ac:dyDescent="0.2">
      <c r="J487" s="20"/>
      <c r="K487" s="20"/>
      <c r="L487" s="20"/>
      <c r="M487" s="20"/>
    </row>
    <row r="488" spans="10:13" x14ac:dyDescent="0.2">
      <c r="J488" s="20"/>
      <c r="K488" s="20"/>
      <c r="L488" s="20"/>
      <c r="M488" s="20"/>
    </row>
    <row r="489" spans="10:13" x14ac:dyDescent="0.2">
      <c r="J489" s="20"/>
      <c r="K489" s="20"/>
      <c r="L489" s="20"/>
      <c r="M489" s="20"/>
    </row>
    <row r="490" spans="10:13" x14ac:dyDescent="0.2">
      <c r="J490" s="20"/>
      <c r="K490" s="20"/>
      <c r="L490" s="20"/>
      <c r="M490" s="20"/>
    </row>
    <row r="491" spans="10:13" x14ac:dyDescent="0.2">
      <c r="J491" s="20"/>
      <c r="K491" s="20"/>
      <c r="L491" s="20"/>
      <c r="M491" s="20"/>
    </row>
    <row r="492" spans="10:13" x14ac:dyDescent="0.2">
      <c r="J492" s="20"/>
      <c r="K492" s="20"/>
      <c r="L492" s="20"/>
      <c r="M492" s="20"/>
    </row>
    <row r="493" spans="10:13" x14ac:dyDescent="0.2">
      <c r="J493" s="20"/>
      <c r="K493" s="20"/>
      <c r="L493" s="20"/>
      <c r="M493" s="20"/>
    </row>
    <row r="494" spans="10:13" x14ac:dyDescent="0.2">
      <c r="J494" s="20"/>
      <c r="K494" s="20"/>
      <c r="L494" s="20"/>
      <c r="M494" s="20"/>
    </row>
    <row r="495" spans="10:13" x14ac:dyDescent="0.2">
      <c r="J495" s="20"/>
      <c r="K495" s="20"/>
      <c r="L495" s="20"/>
      <c r="M495" s="20"/>
    </row>
    <row r="496" spans="10:13" x14ac:dyDescent="0.2">
      <c r="J496" s="20"/>
      <c r="K496" s="20"/>
      <c r="L496" s="20"/>
      <c r="M496" s="20"/>
    </row>
    <row r="497" spans="10:13" x14ac:dyDescent="0.2">
      <c r="J497" s="20"/>
      <c r="K497" s="20"/>
      <c r="L497" s="20"/>
      <c r="M497" s="20"/>
    </row>
    <row r="498" spans="10:13" x14ac:dyDescent="0.2">
      <c r="J498" s="20"/>
      <c r="K498" s="20"/>
      <c r="L498" s="20"/>
      <c r="M498" s="20"/>
    </row>
    <row r="499" spans="10:13" x14ac:dyDescent="0.2">
      <c r="J499" s="20"/>
      <c r="K499" s="20"/>
      <c r="L499" s="20"/>
      <c r="M499" s="20"/>
    </row>
    <row r="500" spans="10:13" x14ac:dyDescent="0.2">
      <c r="J500" s="20"/>
      <c r="K500" s="20"/>
      <c r="L500" s="20"/>
      <c r="M500" s="20"/>
    </row>
    <row r="501" spans="10:13" x14ac:dyDescent="0.2">
      <c r="J501" s="20"/>
      <c r="K501" s="20"/>
      <c r="L501" s="20"/>
      <c r="M501" s="20"/>
    </row>
    <row r="502" spans="10:13" x14ac:dyDescent="0.2">
      <c r="J502" s="20"/>
      <c r="K502" s="20"/>
      <c r="L502" s="20"/>
      <c r="M502" s="20"/>
    </row>
    <row r="503" spans="10:13" x14ac:dyDescent="0.2">
      <c r="J503" s="20"/>
      <c r="K503" s="20"/>
      <c r="L503" s="20"/>
      <c r="M503" s="20"/>
    </row>
    <row r="504" spans="10:13" x14ac:dyDescent="0.2">
      <c r="J504" s="20"/>
      <c r="K504" s="20"/>
      <c r="L504" s="20"/>
      <c r="M504" s="20"/>
    </row>
    <row r="505" spans="10:13" x14ac:dyDescent="0.2">
      <c r="J505" s="20"/>
      <c r="K505" s="20"/>
      <c r="L505" s="20"/>
      <c r="M505" s="20"/>
    </row>
    <row r="506" spans="10:13" x14ac:dyDescent="0.2">
      <c r="J506" s="20"/>
      <c r="K506" s="20"/>
      <c r="L506" s="20"/>
      <c r="M506" s="20"/>
    </row>
    <row r="507" spans="10:13" x14ac:dyDescent="0.2">
      <c r="J507" s="20"/>
      <c r="K507" s="20"/>
      <c r="L507" s="20"/>
      <c r="M507" s="20"/>
    </row>
    <row r="508" spans="10:13" x14ac:dyDescent="0.2">
      <c r="J508" s="20"/>
      <c r="K508" s="20"/>
      <c r="L508" s="20"/>
      <c r="M508" s="20"/>
    </row>
    <row r="509" spans="10:13" x14ac:dyDescent="0.2">
      <c r="J509" s="20"/>
      <c r="K509" s="20"/>
      <c r="L509" s="20"/>
      <c r="M509" s="20"/>
    </row>
    <row r="510" spans="10:13" x14ac:dyDescent="0.2">
      <c r="J510" s="20"/>
      <c r="K510" s="20"/>
      <c r="L510" s="20"/>
      <c r="M510" s="20"/>
    </row>
    <row r="511" spans="10:13" x14ac:dyDescent="0.2">
      <c r="J511" s="20"/>
      <c r="K511" s="20"/>
      <c r="L511" s="20"/>
      <c r="M511" s="20"/>
    </row>
    <row r="512" spans="10:13" x14ac:dyDescent="0.2">
      <c r="J512" s="20"/>
      <c r="K512" s="20"/>
      <c r="L512" s="20"/>
      <c r="M512" s="20"/>
    </row>
    <row r="513" spans="10:13" x14ac:dyDescent="0.2">
      <c r="J513" s="20"/>
      <c r="K513" s="20"/>
      <c r="L513" s="20"/>
      <c r="M513" s="20"/>
    </row>
    <row r="514" spans="10:13" x14ac:dyDescent="0.2">
      <c r="J514" s="20"/>
      <c r="K514" s="20"/>
      <c r="L514" s="20"/>
      <c r="M514" s="20"/>
    </row>
    <row r="515" spans="10:13" x14ac:dyDescent="0.2">
      <c r="J515" s="20"/>
      <c r="K515" s="20"/>
      <c r="L515" s="20"/>
      <c r="M515" s="20"/>
    </row>
    <row r="516" spans="10:13" x14ac:dyDescent="0.2">
      <c r="J516" s="20"/>
      <c r="K516" s="20"/>
      <c r="L516" s="20"/>
      <c r="M516" s="20"/>
    </row>
    <row r="517" spans="10:13" x14ac:dyDescent="0.2">
      <c r="J517" s="20"/>
      <c r="K517" s="20"/>
      <c r="L517" s="20"/>
      <c r="M517" s="20"/>
    </row>
    <row r="518" spans="10:13" x14ac:dyDescent="0.2">
      <c r="J518" s="20"/>
      <c r="K518" s="20"/>
      <c r="L518" s="20"/>
      <c r="M518" s="20"/>
    </row>
    <row r="519" spans="10:13" x14ac:dyDescent="0.2">
      <c r="J519" s="20"/>
      <c r="K519" s="20"/>
      <c r="L519" s="20"/>
      <c r="M519" s="20"/>
    </row>
    <row r="520" spans="10:13" x14ac:dyDescent="0.2">
      <c r="J520" s="20"/>
      <c r="K520" s="20"/>
      <c r="L520" s="20"/>
      <c r="M520" s="20"/>
    </row>
    <row r="521" spans="10:13" x14ac:dyDescent="0.2">
      <c r="J521" s="20"/>
      <c r="K521" s="20"/>
      <c r="L521" s="20"/>
      <c r="M521" s="20"/>
    </row>
    <row r="522" spans="10:13" x14ac:dyDescent="0.2">
      <c r="J522" s="20"/>
      <c r="K522" s="20"/>
      <c r="L522" s="20"/>
      <c r="M522" s="20"/>
    </row>
    <row r="523" spans="10:13" x14ac:dyDescent="0.2">
      <c r="J523" s="20"/>
      <c r="K523" s="20"/>
      <c r="L523" s="20"/>
      <c r="M523" s="20"/>
    </row>
    <row r="524" spans="10:13" x14ac:dyDescent="0.2">
      <c r="J524" s="20"/>
      <c r="K524" s="20"/>
      <c r="L524" s="20"/>
      <c r="M524" s="20"/>
    </row>
    <row r="525" spans="10:13" x14ac:dyDescent="0.2">
      <c r="J525" s="20"/>
      <c r="K525" s="20"/>
      <c r="L525" s="20"/>
      <c r="M525" s="20"/>
    </row>
    <row r="526" spans="10:13" x14ac:dyDescent="0.2">
      <c r="J526" s="20"/>
      <c r="K526" s="20"/>
      <c r="L526" s="20"/>
      <c r="M526" s="20"/>
    </row>
    <row r="527" spans="10:13" x14ac:dyDescent="0.2">
      <c r="J527" s="20"/>
      <c r="K527" s="20"/>
      <c r="L527" s="20"/>
      <c r="M527" s="20"/>
    </row>
    <row r="528" spans="10:13" x14ac:dyDescent="0.2">
      <c r="J528" s="20"/>
      <c r="K528" s="20"/>
      <c r="L528" s="20"/>
      <c r="M528" s="20"/>
    </row>
    <row r="529" spans="10:13" x14ac:dyDescent="0.2">
      <c r="J529" s="20"/>
      <c r="K529" s="20"/>
      <c r="L529" s="20"/>
      <c r="M529" s="20"/>
    </row>
    <row r="530" spans="10:13" x14ac:dyDescent="0.2">
      <c r="J530" s="20"/>
      <c r="K530" s="20"/>
      <c r="L530" s="20"/>
      <c r="M530" s="20"/>
    </row>
    <row r="531" spans="10:13" x14ac:dyDescent="0.2">
      <c r="J531" s="20"/>
      <c r="K531" s="20"/>
      <c r="L531" s="20"/>
      <c r="M531" s="20"/>
    </row>
    <row r="532" spans="10:13" x14ac:dyDescent="0.2">
      <c r="J532" s="20"/>
      <c r="K532" s="20"/>
      <c r="L532" s="20"/>
      <c r="M532" s="20"/>
    </row>
    <row r="533" spans="10:13" x14ac:dyDescent="0.2">
      <c r="J533" s="20"/>
      <c r="K533" s="20"/>
      <c r="L533" s="20"/>
      <c r="M533" s="20"/>
    </row>
    <row r="534" spans="10:13" x14ac:dyDescent="0.2">
      <c r="J534" s="20"/>
      <c r="K534" s="20"/>
      <c r="L534" s="20"/>
      <c r="M534" s="20"/>
    </row>
    <row r="535" spans="10:13" x14ac:dyDescent="0.2">
      <c r="J535" s="20"/>
      <c r="K535" s="20"/>
      <c r="L535" s="20"/>
      <c r="M535" s="20"/>
    </row>
    <row r="536" spans="10:13" x14ac:dyDescent="0.2">
      <c r="J536" s="20"/>
      <c r="K536" s="20"/>
      <c r="L536" s="20"/>
      <c r="M536" s="20"/>
    </row>
    <row r="537" spans="10:13" x14ac:dyDescent="0.2">
      <c r="J537" s="20"/>
      <c r="K537" s="20"/>
      <c r="L537" s="20"/>
      <c r="M537" s="20"/>
    </row>
    <row r="538" spans="10:13" x14ac:dyDescent="0.2">
      <c r="J538" s="20"/>
      <c r="K538" s="20"/>
      <c r="L538" s="20"/>
      <c r="M538" s="20"/>
    </row>
    <row r="539" spans="10:13" x14ac:dyDescent="0.2">
      <c r="J539" s="20"/>
      <c r="K539" s="20"/>
      <c r="L539" s="20"/>
      <c r="M539" s="20"/>
    </row>
    <row r="540" spans="10:13" x14ac:dyDescent="0.2">
      <c r="J540" s="20"/>
      <c r="K540" s="20"/>
      <c r="L540" s="20"/>
      <c r="M540" s="20"/>
    </row>
    <row r="541" spans="10:13" x14ac:dyDescent="0.2">
      <c r="J541" s="20"/>
      <c r="K541" s="20"/>
      <c r="L541" s="20"/>
      <c r="M541" s="20"/>
    </row>
    <row r="542" spans="10:13" x14ac:dyDescent="0.2">
      <c r="J542" s="20"/>
      <c r="K542" s="20"/>
      <c r="L542" s="20"/>
      <c r="M542" s="20"/>
    </row>
    <row r="543" spans="10:13" x14ac:dyDescent="0.2">
      <c r="J543" s="20"/>
      <c r="K543" s="20"/>
      <c r="L543" s="20"/>
      <c r="M543" s="20"/>
    </row>
    <row r="544" spans="10:13" x14ac:dyDescent="0.2">
      <c r="J544" s="20"/>
      <c r="K544" s="20"/>
      <c r="L544" s="20"/>
      <c r="M544" s="20"/>
    </row>
    <row r="545" spans="10:13" x14ac:dyDescent="0.2">
      <c r="J545" s="20"/>
      <c r="K545" s="20"/>
      <c r="L545" s="20"/>
      <c r="M545" s="20"/>
    </row>
  </sheetData>
  <mergeCells count="68">
    <mergeCell ref="J1:O1"/>
    <mergeCell ref="N2:O2"/>
    <mergeCell ref="C4:O4"/>
    <mergeCell ref="C5:O5"/>
    <mergeCell ref="B414:F414"/>
    <mergeCell ref="F223:F224"/>
    <mergeCell ref="B283:C283"/>
    <mergeCell ref="B241:B245"/>
    <mergeCell ref="B248:F248"/>
    <mergeCell ref="B287:F287"/>
    <mergeCell ref="B230:B235"/>
    <mergeCell ref="D223:D224"/>
    <mergeCell ref="C223:C224"/>
    <mergeCell ref="O223:O224"/>
    <mergeCell ref="J34:J35"/>
    <mergeCell ref="N34:N35"/>
    <mergeCell ref="N22:N23"/>
    <mergeCell ref="N223:N224"/>
    <mergeCell ref="O15:O16"/>
    <mergeCell ref="O18:O19"/>
    <mergeCell ref="N18:N19"/>
    <mergeCell ref="J18:J19"/>
    <mergeCell ref="N15:N16"/>
    <mergeCell ref="O22:O23"/>
    <mergeCell ref="G223:G224"/>
    <mergeCell ref="B34:B35"/>
    <mergeCell ref="H34:H35"/>
    <mergeCell ref="G34:G35"/>
    <mergeCell ref="I223:I224"/>
    <mergeCell ref="B170:B174"/>
    <mergeCell ref="J22:J23"/>
    <mergeCell ref="J223:J224"/>
    <mergeCell ref="O34:O35"/>
    <mergeCell ref="H223:H224"/>
    <mergeCell ref="B222:F222"/>
    <mergeCell ref="B223:B224"/>
    <mergeCell ref="B18:B19"/>
    <mergeCell ref="C18:C19"/>
    <mergeCell ref="B38:B41"/>
    <mergeCell ref="I34:I35"/>
    <mergeCell ref="F34:F35"/>
    <mergeCell ref="D34:D35"/>
    <mergeCell ref="H22:H23"/>
    <mergeCell ref="I22:I23"/>
    <mergeCell ref="B22:B23"/>
    <mergeCell ref="C22:C23"/>
    <mergeCell ref="D22:D23"/>
    <mergeCell ref="F22:F23"/>
    <mergeCell ref="G22:G23"/>
    <mergeCell ref="C34:C35"/>
    <mergeCell ref="I18:I19"/>
    <mergeCell ref="F18:F19"/>
    <mergeCell ref="H18:H19"/>
    <mergeCell ref="G18:G19"/>
    <mergeCell ref="F15:F16"/>
    <mergeCell ref="G15:G16"/>
    <mergeCell ref="D18:D19"/>
    <mergeCell ref="J15:J16"/>
    <mergeCell ref="D6:H6"/>
    <mergeCell ref="B3:N3"/>
    <mergeCell ref="I6:O6"/>
    <mergeCell ref="B6:B7"/>
    <mergeCell ref="C6:C7"/>
    <mergeCell ref="H15:H16"/>
    <mergeCell ref="B15:B16"/>
    <mergeCell ref="C15:C16"/>
    <mergeCell ref="D15:D16"/>
    <mergeCell ref="I15:I16"/>
  </mergeCells>
  <phoneticPr fontId="0" type="noConversion"/>
  <pageMargins left="0.70866141732283472" right="0.31496062992125984" top="0.35433070866141736" bottom="0.35433070866141736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84</vt:lpstr>
      <vt:lpstr>'84'!Область_печати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800845</dc:creator>
  <dc:description>POI HSSF rep:2.33.0.126</dc:description>
  <cp:lastModifiedBy>va</cp:lastModifiedBy>
  <cp:lastPrinted>2016-12-21T11:59:24Z</cp:lastPrinted>
  <dcterms:created xsi:type="dcterms:W3CDTF">2014-10-09T07:02:09Z</dcterms:created>
  <dcterms:modified xsi:type="dcterms:W3CDTF">2017-04-24T08:05:13Z</dcterms:modified>
</cp:coreProperties>
</file>