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lla\Desktop\отчеты на сайт\"/>
    </mc:Choice>
  </mc:AlternateContent>
  <bookViews>
    <workbookView xWindow="0" yWindow="0" windowWidth="15360" windowHeight="15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" i="1" l="1"/>
  <c r="I49" i="1"/>
  <c r="I62" i="1"/>
  <c r="I8" i="1"/>
  <c r="I17" i="1"/>
  <c r="I22" i="1"/>
  <c r="I30" i="1"/>
  <c r="I41" i="1"/>
  <c r="I57" i="1"/>
  <c r="I68" i="1"/>
  <c r="I72" i="1"/>
  <c r="I78" i="1"/>
  <c r="I90" i="1"/>
  <c r="I96" i="1"/>
  <c r="I100" i="1"/>
  <c r="I108" i="1"/>
  <c r="I115" i="1"/>
  <c r="I122" i="1"/>
  <c r="I124" i="1"/>
  <c r="I128" i="1"/>
  <c r="I137" i="1"/>
  <c r="I140" i="1"/>
  <c r="I143" i="1"/>
  <c r="I191" i="1"/>
  <c r="I193" i="1"/>
  <c r="I195" i="1"/>
  <c r="I198" i="1"/>
  <c r="I200" i="1"/>
  <c r="I202" i="1"/>
  <c r="I205" i="1"/>
  <c r="I207" i="1"/>
  <c r="I210" i="1"/>
  <c r="I213" i="1"/>
  <c r="I215" i="1"/>
  <c r="I218" i="1"/>
  <c r="I220" i="1"/>
  <c r="I222" i="1"/>
  <c r="I225" i="1"/>
  <c r="I228" i="1"/>
  <c r="I230" i="1"/>
  <c r="I235" i="1"/>
  <c r="I238" i="1"/>
  <c r="I240" i="1"/>
  <c r="I242" i="1"/>
  <c r="I245" i="1"/>
  <c r="I248" i="1"/>
  <c r="I254" i="1"/>
  <c r="I265" i="1"/>
  <c r="H291" i="1"/>
  <c r="I83" i="1"/>
  <c r="H154" i="1"/>
  <c r="H191" i="1"/>
  <c r="I291" i="1" l="1"/>
  <c r="H292" i="1"/>
  <c r="I154" i="1"/>
  <c r="I292" i="1" s="1"/>
</calcChain>
</file>

<file path=xl/sharedStrings.xml><?xml version="1.0" encoding="utf-8"?>
<sst xmlns="http://schemas.openxmlformats.org/spreadsheetml/2006/main" count="1037" uniqueCount="445">
  <si>
    <t>Наименование мероприятий программы</t>
  </si>
  <si>
    <t>Приемка выполненных работ</t>
  </si>
  <si>
    <t>Народное гуляние Масленица</t>
  </si>
  <si>
    <t>Тематический вечер, посвященный Дню славянской письменности и культуры</t>
  </si>
  <si>
    <t>Мероприятие, посвященное Общероссийскому Дню библиотек</t>
  </si>
  <si>
    <t>Экскурсии -музеи ЛО и СПб (краеведческие)</t>
  </si>
  <si>
    <t>Праздник посвящения в участники ансамбля Радуга</t>
  </si>
  <si>
    <t>Праздничные мероприятия празднования Нового года</t>
  </si>
  <si>
    <t>Проведение сморта-конкурса "Ветеранское подворье"</t>
  </si>
  <si>
    <t>Поездка в спортивный лагерь волейбольной команды</t>
  </si>
  <si>
    <t>Взносы за участие в соревнованиях по футболу</t>
  </si>
  <si>
    <t>Стартовые взносы на чемпионат СП по волейболу</t>
  </si>
  <si>
    <t xml:space="preserve">Открытое первенство МО по волейболу среди девушек </t>
  </si>
  <si>
    <t xml:space="preserve">Открытый чемпионат МО Колтушское СП по пляжному волейболу </t>
  </si>
  <si>
    <t xml:space="preserve">Кубок МО Колтушское СП по шахматам </t>
  </si>
  <si>
    <t>Наименование мероприятия по графику. Срок реализации (выполнение)</t>
  </si>
  <si>
    <t>Выполнение</t>
  </si>
  <si>
    <t>План</t>
  </si>
  <si>
    <t>Факт</t>
  </si>
  <si>
    <t>Тех. Конроль  над производством работ</t>
  </si>
  <si>
    <t>Приобретение ТМЦ для организации чаепития ветеранов</t>
  </si>
  <si>
    <t>Обеспечение транспортными услугами экскурсии</t>
  </si>
  <si>
    <t>Обеспечение экскурсий экскурсоводами</t>
  </si>
  <si>
    <t>Увеличение стоимости ОС</t>
  </si>
  <si>
    <t>ФГУП "ЦентрИнформ" электронная отчетность открытие доступа</t>
  </si>
  <si>
    <t>Рождественский турнир по русским шашкам</t>
  </si>
  <si>
    <t>1.2</t>
  </si>
  <si>
    <t>Приобретение наградной продукции: грамоты, кубки и медали</t>
  </si>
  <si>
    <t>2</t>
  </si>
  <si>
    <t>2.1</t>
  </si>
  <si>
    <t>Приобретение наградной продукции (медали)</t>
  </si>
  <si>
    <t>2.2</t>
  </si>
  <si>
    <t>Приобретение призов для участников соревнований</t>
  </si>
  <si>
    <t>3</t>
  </si>
  <si>
    <t>3.1</t>
  </si>
  <si>
    <t>Приобретение наградной продукции - грамоты</t>
  </si>
  <si>
    <t>4</t>
  </si>
  <si>
    <t>Турнир по шашкам, посвященный Дню 8 марта</t>
  </si>
  <si>
    <t>4.1</t>
  </si>
  <si>
    <t>Преобретение наградной продукции  - грамоты</t>
  </si>
  <si>
    <t>5</t>
  </si>
  <si>
    <t>Турнир по настольному теннису, посвященный Дню метеоролога, в том числе:</t>
  </si>
  <si>
    <t>5.1</t>
  </si>
  <si>
    <t>Приобретениенаградной продукции -  грамот, медали</t>
  </si>
  <si>
    <t>6</t>
  </si>
  <si>
    <t>Международный турнир по волейболу г. Новополовск</t>
  </si>
  <si>
    <t>7</t>
  </si>
  <si>
    <t>Кубок МО по настольному теннису второй этап</t>
  </si>
  <si>
    <t>7.1</t>
  </si>
  <si>
    <t>Приобретение наградной продукции - грамоты, медали</t>
  </si>
  <si>
    <t>8</t>
  </si>
  <si>
    <t>Турнир по русским шашкам в честь  Дня Победы</t>
  </si>
  <si>
    <t>8.1</t>
  </si>
  <si>
    <t>Преобретение наградной продукции  - грамоты, медали</t>
  </si>
  <si>
    <t>9</t>
  </si>
  <si>
    <t>Турнир по хоккею, посвященный годовщине Дня Победы</t>
  </si>
  <si>
    <t>10</t>
  </si>
  <si>
    <t>Футбольный турнир, посвященный 9 мая</t>
  </si>
  <si>
    <t>10.1</t>
  </si>
  <si>
    <t>10.2</t>
  </si>
  <si>
    <t>11</t>
  </si>
  <si>
    <t>11.1</t>
  </si>
  <si>
    <t>12</t>
  </si>
  <si>
    <t>Закрытие теннисного сезона третий этап</t>
  </si>
  <si>
    <t>12.1</t>
  </si>
  <si>
    <t>Приобретение наградной продукции - грамоты, медали, кубки</t>
  </si>
  <si>
    <t>12.2</t>
  </si>
  <si>
    <t>Приобретение ТМЦ для участников соревнований</t>
  </si>
  <si>
    <t>13</t>
  </si>
  <si>
    <t>13.1</t>
  </si>
  <si>
    <t>14</t>
  </si>
  <si>
    <t>Дуатлон для детей в честь "Дня защиты детей"</t>
  </si>
  <si>
    <t>14.1</t>
  </si>
  <si>
    <t>15</t>
  </si>
  <si>
    <t>Футбольный турнир</t>
  </si>
  <si>
    <t>15.1</t>
  </si>
  <si>
    <t>15.2</t>
  </si>
  <si>
    <t>16</t>
  </si>
  <si>
    <t>16.1</t>
  </si>
  <si>
    <t>Приобретение наградной продукции: грамоты, медали</t>
  </si>
  <si>
    <t>16.2</t>
  </si>
  <si>
    <t>17</t>
  </si>
  <si>
    <t>17.1</t>
  </si>
  <si>
    <t>18</t>
  </si>
  <si>
    <t>Спортивный праздник, посвященный Дню физкультурника (призы)</t>
  </si>
  <si>
    <t>18.1</t>
  </si>
  <si>
    <t>Организация и проведение Спортивного праздника,посвященного Дню физкультурника</t>
  </si>
  <si>
    <t>18.2</t>
  </si>
  <si>
    <t>Оплата по договору за медицинское сопровождение массового мероприятия</t>
  </si>
  <si>
    <t>Техническое обеспечение мероприятия</t>
  </si>
  <si>
    <t>19</t>
  </si>
  <si>
    <t>Турнир по хоккею на приз администрации МО Колтушское СП</t>
  </si>
  <si>
    <t>20</t>
  </si>
  <si>
    <t>Чемпионат МО Колтушское СП по настольному теннису</t>
  </si>
  <si>
    <t>20.1</t>
  </si>
  <si>
    <t>20.2</t>
  </si>
  <si>
    <t>21</t>
  </si>
  <si>
    <t>Первенство по шахматам МО Колтушское СП</t>
  </si>
  <si>
    <t>21.1</t>
  </si>
  <si>
    <t>Приобретение наградной продукции: грамоты</t>
  </si>
  <si>
    <t>22</t>
  </si>
  <si>
    <t>Турнир по шашкам в честь Дня Независимости</t>
  </si>
  <si>
    <t>22.1</t>
  </si>
  <si>
    <t>23</t>
  </si>
  <si>
    <t>Соревнования по спортивной гимнастике</t>
  </si>
  <si>
    <t>23.1</t>
  </si>
  <si>
    <t>Приобретение наградной продукции: грамоты, медали, кубки</t>
  </si>
  <si>
    <t>23.2</t>
  </si>
  <si>
    <t>24</t>
  </si>
  <si>
    <t>Клубный рейтинговый турнирпо наст. теннису, посвящ. Новому году</t>
  </si>
  <si>
    <t>24.1</t>
  </si>
  <si>
    <t>24.2</t>
  </si>
  <si>
    <t>25</t>
  </si>
  <si>
    <t>Проведение легкоатлетических кроссов и этапов по лыжным гонкам 3+3</t>
  </si>
  <si>
    <t>25.1</t>
  </si>
  <si>
    <t>25.2</t>
  </si>
  <si>
    <t>25.3</t>
  </si>
  <si>
    <t>Оплата по договорам с Всеволожской КМБ</t>
  </si>
  <si>
    <t>26</t>
  </si>
  <si>
    <t>Новогодний турнир по шашкам</t>
  </si>
  <si>
    <t>26.1</t>
  </si>
  <si>
    <t>27</t>
  </si>
  <si>
    <t>28</t>
  </si>
  <si>
    <t>29</t>
  </si>
  <si>
    <t>30</t>
  </si>
  <si>
    <t>Открытое первенство ЛО среди юношей и девушек по возрастам 1997г.р. и моложе по наст. теннису г. Сясьстрой</t>
  </si>
  <si>
    <t>31</t>
  </si>
  <si>
    <t>Открытое первенство города по волейболу</t>
  </si>
  <si>
    <t>32</t>
  </si>
  <si>
    <t>Турнир по волейболу г. Кандопога респ. Карелия</t>
  </si>
  <si>
    <t>33</t>
  </si>
  <si>
    <t>Всероссийский турнир по волейболу г. Тутаев</t>
  </si>
  <si>
    <t>34</t>
  </si>
  <si>
    <t>Всероссийский турнир по волейболу памяти В.В.Файфера г. Рыбинск</t>
  </si>
  <si>
    <t>35</t>
  </si>
  <si>
    <t>Организация и проведение турниров по хоккею с шайбой</t>
  </si>
  <si>
    <t>36</t>
  </si>
  <si>
    <t>Услуги  по организации и проведению физкультурно-спортивных мероприятий</t>
  </si>
  <si>
    <t>37</t>
  </si>
  <si>
    <t>Приобретение ОС для занятий спортом в ДК Воейково (татами)</t>
  </si>
  <si>
    <t>38</t>
  </si>
  <si>
    <t>Услуги по распространению рекламмы</t>
  </si>
  <si>
    <t>Проведение митинга, посвященного Дню снятия Блокады Ленинграда, в том числе:</t>
  </si>
  <si>
    <t>1.1.</t>
  </si>
  <si>
    <t>Приобретение цветов и венков</t>
  </si>
  <si>
    <t>Оплата по договору за оказание услуг баяниста</t>
  </si>
  <si>
    <t>1.3</t>
  </si>
  <si>
    <t>Транспортные услуги</t>
  </si>
  <si>
    <t>1.4</t>
  </si>
  <si>
    <t xml:space="preserve">Чаепитие </t>
  </si>
  <si>
    <t>1.5</t>
  </si>
  <si>
    <t>Театр, приглашенный в ТРЦ</t>
  </si>
  <si>
    <t>АДМ</t>
  </si>
  <si>
    <t>адм</t>
  </si>
  <si>
    <t>Праздничный концерт посвященный Дню защитников Отечества в том числе:</t>
  </si>
  <si>
    <t>Оплата по договору за оказание услуг звукорежиссера</t>
  </si>
  <si>
    <t>2.3</t>
  </si>
  <si>
    <t>Украшение зала</t>
  </si>
  <si>
    <t>2.4</t>
  </si>
  <si>
    <t>Приобретение ТМЦ для детей - участников концерта</t>
  </si>
  <si>
    <r>
      <t>Праздничный концерт, посвященный Международному женскому дню, в том числе</t>
    </r>
    <r>
      <rPr>
        <sz val="10"/>
        <rFont val="Times New Roman"/>
        <family val="1"/>
        <charset val="204"/>
      </rPr>
      <t>:</t>
    </r>
  </si>
  <si>
    <t>3.2</t>
  </si>
  <si>
    <t>Организация и проведение праздничного концерта</t>
  </si>
  <si>
    <t>3.3</t>
  </si>
  <si>
    <t>3.4</t>
  </si>
  <si>
    <t>3.5</t>
  </si>
  <si>
    <t>3.6</t>
  </si>
  <si>
    <t>3.7</t>
  </si>
  <si>
    <t>Приобретение цветов</t>
  </si>
  <si>
    <t>Мероприятие, посвященное Дню работника культуры, покупка цветов и подарков</t>
  </si>
  <si>
    <t>Приобретение подарков и рамок</t>
  </si>
  <si>
    <t>4.2</t>
  </si>
  <si>
    <t>Приобретение ТМЦ на мероприятие</t>
  </si>
  <si>
    <t>4.3</t>
  </si>
  <si>
    <t xml:space="preserve">Приобретение цветов </t>
  </si>
  <si>
    <t>4.4</t>
  </si>
  <si>
    <t>Оплата по договору за услуги по организации чаепития</t>
  </si>
  <si>
    <t>Конкурс детских хореографических постановок "Радужные таланты", посвященный Дню танца</t>
  </si>
  <si>
    <t>День смеха(детская игровая программа)</t>
  </si>
  <si>
    <t>6.1</t>
  </si>
  <si>
    <t>Оплата по договорам (артисты оригинального жанра)</t>
  </si>
  <si>
    <t>День пожарной охраны(рамки, грамоты, подарки)</t>
  </si>
  <si>
    <t>Участие во Всероссийском фестивале-конкурсе - март месяц</t>
  </si>
  <si>
    <t>Митинг посвященный  Дню Победы (67 Армия) в том числе:</t>
  </si>
  <si>
    <t>9.1</t>
  </si>
  <si>
    <t>Покупка  цветов</t>
  </si>
  <si>
    <t>9.2</t>
  </si>
  <si>
    <t>9.3</t>
  </si>
  <si>
    <t>9.4</t>
  </si>
  <si>
    <t>9.5</t>
  </si>
  <si>
    <t>9.6</t>
  </si>
  <si>
    <t>9.7</t>
  </si>
  <si>
    <t xml:space="preserve">Праздничное мероприятие, посвященное Дню Победы  </t>
  </si>
  <si>
    <t>Оплата по договору за оказание услуг звукорежиссера и баяниста</t>
  </si>
  <si>
    <t>10.3</t>
  </si>
  <si>
    <t>10.4</t>
  </si>
  <si>
    <t xml:space="preserve">Приобретение ТМЦ </t>
  </si>
  <si>
    <t>Выпускной бал для выпускников Д/С</t>
  </si>
  <si>
    <t>Приобретение подарков для 4 детских садов (набор первоклассника - папка для труда с канц.принадлежностями)</t>
  </si>
  <si>
    <t>Развлекательная программа, посвященная Международному Дню защиты детей, в том числе:</t>
  </si>
  <si>
    <t>Проведение праздничного мероприятия в Колтушах и Разметелево</t>
  </si>
  <si>
    <t>Развлекательная программа в ДК Воейково, посвященная Международному Дню защиты детей</t>
  </si>
  <si>
    <t>14.2</t>
  </si>
  <si>
    <t>Праздничный концерт, посвященный Дню России</t>
  </si>
  <si>
    <t>Приобретение ТМЦ для детей участников концерта</t>
  </si>
  <si>
    <t xml:space="preserve">Оплата по договору за оказание услуг звукорежиссера </t>
  </si>
  <si>
    <t>15.3</t>
  </si>
  <si>
    <t>Оплата по договору за украшение зала</t>
  </si>
  <si>
    <t xml:space="preserve">Митинг, посвященный Дню памяти и скорби, в том числе: </t>
  </si>
  <si>
    <t>Покупка корзины с  цветами</t>
  </si>
  <si>
    <t>16.3</t>
  </si>
  <si>
    <t>Приобретение ТМЦ на мероприятие (продукты)</t>
  </si>
  <si>
    <t>16.4</t>
  </si>
  <si>
    <t>Участие в праздниках "Выпускной бал" в том числе:</t>
  </si>
  <si>
    <t>Приобретение ТМЦ для  поздравления учителей и лучших выпускников</t>
  </si>
  <si>
    <t>17.2</t>
  </si>
  <si>
    <t>Конкурсы рисунков на асфальте, игровые программы, часы досуга</t>
  </si>
  <si>
    <t xml:space="preserve">Приобретение призов для детей  </t>
  </si>
  <si>
    <t>19.1</t>
  </si>
  <si>
    <t xml:space="preserve">Покупка корзины с  цветами </t>
  </si>
  <si>
    <t>19.2</t>
  </si>
  <si>
    <t>Организация участия ансамбля Радуга в Международном фестивале-конкурсе</t>
  </si>
  <si>
    <t>Поездка краеведческой студии г. Смоленск</t>
  </si>
  <si>
    <t>Поездка краеведческой студии в Себежский заповедник</t>
  </si>
  <si>
    <t>Экскурсии по промышленным предприятиям, в том числе:</t>
  </si>
  <si>
    <t>34.2</t>
  </si>
  <si>
    <t>34.3</t>
  </si>
  <si>
    <t>Организация экскурсий ( для детей, заним. в кружках и студиях)</t>
  </si>
  <si>
    <t>Организация экскурсий  для  гостей и жителей волости</t>
  </si>
  <si>
    <t>Организация на транспортные услуги в рамках районных мероприятий</t>
  </si>
  <si>
    <t>27.1</t>
  </si>
  <si>
    <t>Митинг, спектакль , посвященный 75-ю Дню начала Блокады в том числе:</t>
  </si>
  <si>
    <t>28.1</t>
  </si>
  <si>
    <t>Покупка корзины с цветами и цветов(гвоздики)</t>
  </si>
  <si>
    <t>28.2</t>
  </si>
  <si>
    <t>28.3</t>
  </si>
  <si>
    <t>28.4</t>
  </si>
  <si>
    <t>28.5</t>
  </si>
  <si>
    <t>Приглашенный театр в ТРЦ</t>
  </si>
  <si>
    <t>28.6</t>
  </si>
  <si>
    <t>Праздничный концерт, посвященный Дню учителя</t>
  </si>
  <si>
    <t>Праздничная встреча, посвященная Дню пожилого человека</t>
  </si>
  <si>
    <t>30.1</t>
  </si>
  <si>
    <t>30.2</t>
  </si>
  <si>
    <t>30.3</t>
  </si>
  <si>
    <t>30.4</t>
  </si>
  <si>
    <t>30.5</t>
  </si>
  <si>
    <t>30.6</t>
  </si>
  <si>
    <t>Традиционная встреча ветеранов 67 Армии</t>
  </si>
  <si>
    <t>31.1</t>
  </si>
  <si>
    <t>31.2</t>
  </si>
  <si>
    <t>Покупка корзины с цветами и цветов (гвоздики)</t>
  </si>
  <si>
    <t>31.3</t>
  </si>
  <si>
    <t>31.4</t>
  </si>
  <si>
    <t>31.5</t>
  </si>
  <si>
    <t>Организация участия ансамбля Радуга в Международном фестивале-конкурсу</t>
  </si>
  <si>
    <t>33.1</t>
  </si>
  <si>
    <t>Встреча "Мы вместе", посвященная Дню инвалида, в том числе:</t>
  </si>
  <si>
    <t>34.1</t>
  </si>
  <si>
    <t>Приобретение ТМЦ для инвалидов (продуктовые наборы)</t>
  </si>
  <si>
    <t>Праздничный концерт, посвященный Дню матери в том числе:</t>
  </si>
  <si>
    <t>35.1</t>
  </si>
  <si>
    <t>35.2</t>
  </si>
  <si>
    <t>Приобретение грамот  для чествования  матерей</t>
  </si>
  <si>
    <t>35.3</t>
  </si>
  <si>
    <t>Приобретение цветов  для чествования  матерей</t>
  </si>
  <si>
    <t>35.4</t>
  </si>
  <si>
    <t>35.5</t>
  </si>
  <si>
    <t>35.6</t>
  </si>
  <si>
    <t>Олата услуг по украшению зала</t>
  </si>
  <si>
    <t>35.7</t>
  </si>
  <si>
    <t>Приобретение подарков для номинированных матерей</t>
  </si>
  <si>
    <t>36.1</t>
  </si>
  <si>
    <t>36.2</t>
  </si>
  <si>
    <t xml:space="preserve">Поздравление 90-летних Юбиляров </t>
  </si>
  <si>
    <t>37.1</t>
  </si>
  <si>
    <t>Приобретение цветов для юбиляров</t>
  </si>
  <si>
    <t>37.2</t>
  </si>
  <si>
    <t>Организационные сборы за участие в фестивалях и конкурсах ("Радуга", "Посолнух", "Кисточка")</t>
  </si>
  <si>
    <t>39</t>
  </si>
  <si>
    <t>Приобретение ТМЦ для проведения праздников (флажки на растяжке)</t>
  </si>
  <si>
    <t>40</t>
  </si>
  <si>
    <t>Транспортные услуги (участие в районных мероприятиях)</t>
  </si>
  <si>
    <t>41</t>
  </si>
  <si>
    <t>Приобретение ткани для пошива костюмов</t>
  </si>
  <si>
    <t>42</t>
  </si>
  <si>
    <t>Изготовление стендов для пер. Школьного, для п. Воейково</t>
  </si>
  <si>
    <t>Создание условий для организации досуга  и обеспечения услугами учреждений культуры жителей МО Колтушское СП</t>
  </si>
  <si>
    <t xml:space="preserve">Обеспечение деятельности казенных учреждениий культуры в   МО Колтушское СП  </t>
  </si>
  <si>
    <t>Заработная плата работников учреждения культуры</t>
  </si>
  <si>
    <t>Заработная плата работников учреждения культуры по платным услугам</t>
  </si>
  <si>
    <t>Начисления на заработную плату</t>
  </si>
  <si>
    <t>Начисления на заработную плату по платным услугам</t>
  </si>
  <si>
    <t>Расходы на услуги связи</t>
  </si>
  <si>
    <t>Расходы за аренду помещений</t>
  </si>
  <si>
    <t>Расходы на содержание имущества</t>
  </si>
  <si>
    <t>Увеличение стоимости ОС в т.ч. По платным услугам</t>
  </si>
  <si>
    <t xml:space="preserve">Транспортные услуги (маршрутный лист) </t>
  </si>
  <si>
    <t>Оплата по договорам в том числе:</t>
  </si>
  <si>
    <t xml:space="preserve">Аттестация рабочих мест </t>
  </si>
  <si>
    <t>Медосмотр сотрудников</t>
  </si>
  <si>
    <t>Семинары по повышению квалификации</t>
  </si>
  <si>
    <t>ФГУП" Почта России" подписка и доставка период.изданий</t>
  </si>
  <si>
    <t>Приобретение ТМЦ для организации работы кружков и студий</t>
  </si>
  <si>
    <t>Расходы на оплату налогов,сборов и иных платежей</t>
  </si>
  <si>
    <t>Оплата труда внештатных руководителей кружков и студий с начисления</t>
  </si>
  <si>
    <t>Приобретение ТМЦ для организации платных услуг</t>
  </si>
  <si>
    <t>Организация и проведение физкультурно-оздоровительных и спортивных мероприятий поселения</t>
  </si>
  <si>
    <t>Итого:</t>
  </si>
  <si>
    <t>ИТОГО</t>
  </si>
  <si>
    <t>Заключение МК на выполнение работ, поставку товара, оказание услуг</t>
  </si>
  <si>
    <t xml:space="preserve">Выполнение работ </t>
  </si>
  <si>
    <t>Подготовка конкурсн. док-ции, передача ее для размещ. На ООС</t>
  </si>
  <si>
    <t>исполнено</t>
  </si>
  <si>
    <t>нет</t>
  </si>
  <si>
    <t>не требуется</t>
  </si>
  <si>
    <t>принято</t>
  </si>
  <si>
    <t>дог. № 3/01-16. от 15.01.16.</t>
  </si>
  <si>
    <t>дог. № 13/01-16 от 25.01.16.</t>
  </si>
  <si>
    <t>дог. № 9/01-16 от 25.01.16.</t>
  </si>
  <si>
    <t>дог. № 10/01-16 от 25.01.16.</t>
  </si>
  <si>
    <t>дог. № 11/01-16 от 25.01.16.</t>
  </si>
  <si>
    <t>дог. № 20/02-16 от 20.02.16.</t>
  </si>
  <si>
    <t>12.02.16.</t>
  </si>
  <si>
    <t>МК № 23/02-16 от 29.02.16.</t>
  </si>
  <si>
    <t>10.02.16.</t>
  </si>
  <si>
    <t>МК № 25/03-16 от 09.03.16.</t>
  </si>
  <si>
    <t>дог. № 24/03-16 от 04.03.16.</t>
  </si>
  <si>
    <t>10.03.16.</t>
  </si>
  <si>
    <t>МК № 28/03-16 от 25.03.16.</t>
  </si>
  <si>
    <t>МК № 29/03-16 от 25.03.16.</t>
  </si>
  <si>
    <t>31.03.16.</t>
  </si>
  <si>
    <t>в исполнении</t>
  </si>
  <si>
    <t>дог. № 12/01-16 от 25.01.16.</t>
  </si>
  <si>
    <t>19.02.16.</t>
  </si>
  <si>
    <t>МК № 26/03-16 от 16.03.16.</t>
  </si>
  <si>
    <t>исполнен</t>
  </si>
  <si>
    <t>дог. № 1/01-16 2/01-16 от 11.01.16.</t>
  </si>
  <si>
    <t>11.03.16.</t>
  </si>
  <si>
    <t>МК № 30/03-16 от 28.03.16.</t>
  </si>
  <si>
    <t>МК № 31/03-16 от 30.03.16.</t>
  </si>
  <si>
    <t>24.03.16.</t>
  </si>
  <si>
    <t>дог. № 19/02-16 от 20.02.16.</t>
  </si>
  <si>
    <t>не требовалось</t>
  </si>
  <si>
    <t>29.03.16.</t>
  </si>
  <si>
    <t>дог. № 21/02-16 от 24.02.16.</t>
  </si>
  <si>
    <t>дог. № 4/01-16 от 15.01.16.</t>
  </si>
  <si>
    <t>дог. № 5/01-16 от 15.01.16.</t>
  </si>
  <si>
    <t>дог. № 6/01-16 от 15.01.16.</t>
  </si>
  <si>
    <t>дог № 7/01-16 от 15.01.16.</t>
  </si>
  <si>
    <t>дог. № 8/01-16 от 15.01.16.</t>
  </si>
  <si>
    <t>дог. № 14/01-16 от 29.01.16.</t>
  </si>
  <si>
    <t>дог. № 15/01-16 от 29.01.16.</t>
  </si>
  <si>
    <t>дог. № 16/01-16 от 29.01.16.</t>
  </si>
  <si>
    <t>дог № 17/01-16 от 29.01.16.</t>
  </si>
  <si>
    <t>дог. № 18/01-16 от 29.01.16.</t>
  </si>
  <si>
    <t>МК № 22/02-16 от 29.02.16.</t>
  </si>
  <si>
    <t>МК № 27/03-16 от 21.03.16.</t>
  </si>
  <si>
    <t>29.02.16.</t>
  </si>
  <si>
    <t>ИТОГО:</t>
  </si>
  <si>
    <t>дог. № 02-16/16 СС</t>
  </si>
  <si>
    <t xml:space="preserve">Исполнители: </t>
  </si>
  <si>
    <t>гл. бухгалтер Кудрявцева С. Н. _______________</t>
  </si>
  <si>
    <t>специалист в сфере закупок Захарченко О. Н. ______________</t>
  </si>
  <si>
    <t>Авансовый отчет</t>
  </si>
  <si>
    <t>МК 39/05-16 и 40/05-16 от 10.05.16</t>
  </si>
  <si>
    <t>43</t>
  </si>
  <si>
    <t>Мероприятие посвящ.Дню работника местного самоуправления</t>
  </si>
  <si>
    <t>44</t>
  </si>
  <si>
    <t>45</t>
  </si>
  <si>
    <t>Турнир по русским шашкам в честь  дня Российской Армии</t>
  </si>
  <si>
    <t>МК 33/04-16 от 19.04.16</t>
  </si>
  <si>
    <t>МК 48/06-16 от 01.06.2016</t>
  </si>
  <si>
    <t>Организация и проведение спортивного праздника Веселые старты "Папа, мама, я - спортивная семья" в том числе:</t>
  </si>
  <si>
    <t>авансовый отчет</t>
  </si>
  <si>
    <t>Расходы на содержание имущества ( настройка пианино)</t>
  </si>
  <si>
    <t>Расходы на содержание имущества ( Запр.картридж.АДМ)</t>
  </si>
  <si>
    <t>Увеличение стоимости ОС(Приобретение пробковой доски,проектора,экрана,магнитофона для студии вокала)</t>
  </si>
  <si>
    <t>Увеличение стоимости ОС (Мебели для ДК Разметелево)</t>
  </si>
  <si>
    <t>аванс.отчет</t>
  </si>
  <si>
    <t>Обеспечение дочтупа к интернету(АДМ)</t>
  </si>
  <si>
    <t>Расходы на содержание имущества(Ремонт ИВТ АДМ)</t>
  </si>
  <si>
    <t>Увеличение стоимости ОС (Системный блок)</t>
  </si>
  <si>
    <t>Приобретение расходных материалов  (Картриджи АДМ.)</t>
  </si>
  <si>
    <t>Приобретение хозяйственных, санитарных и расходных материалов для содержания помещений АДМ.</t>
  </si>
  <si>
    <t>Приобретение канц.товаров и принадлежностей ( АДМ.)</t>
  </si>
  <si>
    <t>35.8</t>
  </si>
  <si>
    <t>Организация и проведение праздничного концерта ко Дню матери</t>
  </si>
  <si>
    <t>дог. № 02-37/16 СС</t>
  </si>
  <si>
    <t>дог. № 02-38/16 СС</t>
  </si>
  <si>
    <t>МК № 52/06-16 от 17.06.16.</t>
  </si>
  <si>
    <t>Соревнования по скандинавской ходьбе "На тропу здоровья"</t>
  </si>
  <si>
    <t>Турнир по шахматам к Дню защиты детей</t>
  </si>
  <si>
    <t>Организация и проведение футбольных турниров</t>
  </si>
  <si>
    <t>Турнир по шахматам, посвященный Новому году</t>
  </si>
  <si>
    <t>Приобретение бурана</t>
  </si>
  <si>
    <t>Приобретение оборудования для тенниса</t>
  </si>
  <si>
    <t>Приобретение формы для тенниса</t>
  </si>
  <si>
    <t>дог. № 45/06-16-1 от 18.05.16.</t>
  </si>
  <si>
    <t>дог. № 3 от 08.06.16</t>
  </si>
  <si>
    <t xml:space="preserve">18.04.16. </t>
  </si>
  <si>
    <t>дог. № 43/05-16; дог. № 44/05-16 от 06.05.16</t>
  </si>
  <si>
    <t>18.04.16.</t>
  </si>
  <si>
    <t>дог. № 110/2016 от 28.04.16.</t>
  </si>
  <si>
    <t>МК 42/05-16 от 10.05.16.</t>
  </si>
  <si>
    <t>дог.3/01-16 от 15.01.16;МК 49/06-16 от 06.06.16.</t>
  </si>
  <si>
    <t>дог. № 43/05-16 от 06.05.16.</t>
  </si>
  <si>
    <t>МК № 42/05-16 от 10.05.16.</t>
  </si>
  <si>
    <t>дог. № 3/1-16 от 15.01.16.</t>
  </si>
  <si>
    <t>МК 34/04-16 от 20.04.16.</t>
  </si>
  <si>
    <t>дог. № 19/01-16 от 20.02.16.</t>
  </si>
  <si>
    <t>МК № 41/05-16 от  10.05.16.</t>
  </si>
  <si>
    <t>дог. № 51/06-16 от 14.06.2016</t>
  </si>
  <si>
    <t>17.05.16.</t>
  </si>
  <si>
    <t>МК № 49/06-16 от 06.06.16.</t>
  </si>
  <si>
    <t>дог. № 3/01-16. от 15.01.16.; МК № 49/06-16 от 06.06.16.</t>
  </si>
  <si>
    <t>04.05.16.</t>
  </si>
  <si>
    <t>дог. № 35/04-16 от 22.04.16.</t>
  </si>
  <si>
    <t>МК 46/05-16 от 30.05.16.</t>
  </si>
  <si>
    <t>дог. № 49 от 25.05.16.</t>
  </si>
  <si>
    <t>Организация участия в мероприятии, посвященном 100-летию авиации военно-морского флота в г. Чкаловске Калининградской области (дети - участники кружка Музейное дело)</t>
  </si>
  <si>
    <t>Приобретение новогодних искусственных елей - 4 шт., 2 компл. Гирлянд, 2 компл. Игрушек</t>
  </si>
  <si>
    <t>Праздничная встреча, посвященная Дню Военно-морского флота</t>
  </si>
  <si>
    <t>Приобретение подарков для юбиляров и гергиевких лент для ветеранов ВОВ</t>
  </si>
  <si>
    <t>48</t>
  </si>
  <si>
    <t>49</t>
  </si>
  <si>
    <t>дог. № 37/04-16 от 29.04.16.</t>
  </si>
  <si>
    <t>дог. № 17908072 и 17908072-РТК от 11.01.16.</t>
  </si>
  <si>
    <t>дог. № 20160622/2 от 22.06.16.</t>
  </si>
  <si>
    <t>дог. № ОВ-06 от 17.06.16.</t>
  </si>
  <si>
    <t>дог. № 74 от 25.05.16. Контракт № 74/1 от 10.06.16.</t>
  </si>
  <si>
    <t>МК № 32/04-16 от 19.04.16.</t>
  </si>
  <si>
    <t>МК № 38/05-16 от 06.05.16.</t>
  </si>
  <si>
    <t>14.04.16.</t>
  </si>
  <si>
    <t>дог. № 4 от 08.02.16.</t>
  </si>
  <si>
    <t>05.05.16.</t>
  </si>
  <si>
    <t>дог. № 50/06-16 от 14.06.16.</t>
  </si>
  <si>
    <t>дог. № 03-16Ч от 11.01.16.; дог. № 45/05-16 от 18.05.16.</t>
  </si>
  <si>
    <t>дог. № 36/04-16 от 27.04.16.</t>
  </si>
  <si>
    <t>23.05.16.</t>
  </si>
  <si>
    <t>дата 28.06.2016 г.</t>
  </si>
  <si>
    <t xml:space="preserve">Отчет
о реализации муниципальной программы за 1 полугодие 2016 года
Период реализации: 2016 г.
Отчетный период: 1 полугодие 2016 г.
Ресурсное обеспечение программы:  35 711 739,00 рублей
Об утверждении муниципальной программы  № 906 от 09.11.2015 года
«Развитие и сохранение  культуры ,спорта и искусства на территории муниципального образования  Колтушское сельское поселение Всеволожского муниципального района Ленинградской области  в 2016 году»
</t>
  </si>
  <si>
    <t>Организация  проведение праздничного мероприятия .посв.Дню Победы</t>
  </si>
  <si>
    <t>Организация и проведение праздничного мероприятия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</si>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</sst>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/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6" xfId="0" applyFill="1" applyBorder="1"/>
    <xf numFmtId="4" fontId="0" fillId="0" borderId="2" xfId="0" applyNumberFormat="1" applyFill="1" applyBorder="1"/>
    <xf numFmtId="0" fontId="8" fillId="0" borderId="2" xfId="0" applyFont="1" applyFill="1" applyBorder="1"/>
    <xf numFmtId="4" fontId="13" fillId="0" borderId="4" xfId="0" applyNumberFormat="1" applyFont="1" applyFill="1" applyBorder="1"/>
    <xf numFmtId="0" fontId="13" fillId="0" borderId="4" xfId="0" applyFont="1" applyFill="1" applyBorder="1"/>
    <xf numFmtId="0" fontId="19" fillId="0" borderId="7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0" borderId="10" xfId="0" applyFont="1" applyFill="1" applyBorder="1"/>
    <xf numFmtId="4" fontId="3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4" fontId="0" fillId="0" borderId="8" xfId="0" applyNumberFormat="1" applyFill="1" applyBorder="1"/>
    <xf numFmtId="49" fontId="17" fillId="0" borderId="11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5" fillId="0" borderId="0" xfId="0" applyFont="1" applyFill="1" applyBorder="1" applyAlignment="1">
      <alignment horizontal="justify" vertical="center"/>
    </xf>
    <xf numFmtId="4" fontId="13" fillId="0" borderId="0" xfId="0" applyNumberFormat="1" applyFont="1" applyFill="1" applyBorder="1"/>
    <xf numFmtId="0" fontId="13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19" fillId="0" borderId="2" xfId="0" applyFont="1" applyFill="1" applyBorder="1" applyAlignment="1">
      <alignment horizontal="justify" vertical="center"/>
    </xf>
    <xf numFmtId="4" fontId="11" fillId="0" borderId="2" xfId="0" applyNumberFormat="1" applyFont="1" applyFill="1" applyBorder="1"/>
    <xf numFmtId="0" fontId="11" fillId="0" borderId="2" xfId="0" applyFont="1" applyFill="1" applyBorder="1"/>
    <xf numFmtId="0" fontId="19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wrapText="1"/>
    </xf>
    <xf numFmtId="4" fontId="12" fillId="0" borderId="2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/>
    <xf numFmtId="4" fontId="13" fillId="0" borderId="2" xfId="0" applyNumberFormat="1" applyFont="1" applyFill="1" applyBorder="1"/>
    <xf numFmtId="0" fontId="13" fillId="0" borderId="2" xfId="0" applyFont="1" applyFill="1" applyBorder="1"/>
    <xf numFmtId="49" fontId="14" fillId="0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/>
    <xf numFmtId="49" fontId="12" fillId="0" borderId="2" xfId="0" applyNumberFormat="1" applyFont="1" applyFill="1" applyBorder="1"/>
    <xf numFmtId="0" fontId="15" fillId="0" borderId="2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4" fontId="11" fillId="0" borderId="8" xfId="0" applyNumberFormat="1" applyFont="1" applyFill="1" applyBorder="1"/>
    <xf numFmtId="0" fontId="11" fillId="0" borderId="8" xfId="0" applyFont="1" applyFill="1" applyBorder="1"/>
    <xf numFmtId="4" fontId="11" fillId="0" borderId="7" xfId="0" applyNumberFormat="1" applyFont="1" applyFill="1" applyBorder="1"/>
    <xf numFmtId="0" fontId="11" fillId="0" borderId="7" xfId="0" applyFont="1" applyFill="1" applyBorder="1"/>
    <xf numFmtId="49" fontId="1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/>
    <xf numFmtId="0" fontId="8" fillId="0" borderId="17" xfId="0" applyFont="1" applyFill="1" applyBorder="1"/>
    <xf numFmtId="0" fontId="16" fillId="0" borderId="10" xfId="0" applyFont="1" applyFill="1" applyBorder="1"/>
    <xf numFmtId="0" fontId="16" fillId="0" borderId="9" xfId="0" applyFont="1" applyFill="1" applyBorder="1"/>
    <xf numFmtId="0" fontId="16" fillId="0" borderId="17" xfId="0" applyFont="1" applyFill="1" applyBorder="1"/>
    <xf numFmtId="0" fontId="16" fillId="0" borderId="5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justify" vertical="center"/>
    </xf>
    <xf numFmtId="4" fontId="13" fillId="0" borderId="7" xfId="0" applyNumberFormat="1" applyFont="1" applyFill="1" applyBorder="1"/>
    <xf numFmtId="0" fontId="13" fillId="0" borderId="7" xfId="0" applyFont="1" applyFill="1" applyBorder="1"/>
    <xf numFmtId="4" fontId="13" fillId="0" borderId="8" xfId="0" applyNumberFormat="1" applyFont="1" applyFill="1" applyBorder="1"/>
    <xf numFmtId="0" fontId="13" fillId="0" borderId="8" xfId="0" applyFont="1" applyFill="1" applyBorder="1"/>
    <xf numFmtId="49" fontId="0" fillId="0" borderId="8" xfId="0" applyNumberFormat="1" applyFill="1" applyBorder="1"/>
    <xf numFmtId="0" fontId="0" fillId="0" borderId="8" xfId="0" applyFill="1" applyBorder="1" applyAlignment="1">
      <alignment wrapText="1"/>
    </xf>
    <xf numFmtId="49" fontId="20" fillId="0" borderId="1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/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4" fontId="22" fillId="0" borderId="2" xfId="0" applyNumberFormat="1" applyFont="1" applyFill="1" applyBorder="1"/>
    <xf numFmtId="0" fontId="22" fillId="0" borderId="2" xfId="0" applyFont="1" applyFill="1" applyBorder="1"/>
    <xf numFmtId="49" fontId="2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/>
    <xf numFmtId="4" fontId="21" fillId="0" borderId="7" xfId="0" applyNumberFormat="1" applyFont="1" applyFill="1" applyBorder="1"/>
    <xf numFmtId="0" fontId="21" fillId="0" borderId="7" xfId="0" applyFont="1" applyFill="1" applyBorder="1"/>
    <xf numFmtId="4" fontId="21" fillId="0" borderId="4" xfId="0" applyNumberFormat="1" applyFont="1" applyFill="1" applyBorder="1"/>
    <xf numFmtId="0" fontId="21" fillId="0" borderId="4" xfId="0" applyFont="1" applyFill="1" applyBorder="1"/>
    <xf numFmtId="4" fontId="21" fillId="0" borderId="8" xfId="0" applyNumberFormat="1" applyFont="1" applyFill="1" applyBorder="1"/>
    <xf numFmtId="49" fontId="21" fillId="0" borderId="2" xfId="0" applyNumberFormat="1" applyFont="1" applyFill="1" applyBorder="1"/>
    <xf numFmtId="0" fontId="21" fillId="0" borderId="2" xfId="0" applyFont="1" applyFill="1" applyBorder="1" applyAlignment="1">
      <alignment wrapText="1"/>
    </xf>
    <xf numFmtId="4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4" fontId="22" fillId="0" borderId="8" xfId="0" applyNumberFormat="1" applyFont="1" applyFill="1" applyBorder="1"/>
    <xf numFmtId="0" fontId="22" fillId="0" borderId="8" xfId="0" applyFont="1" applyFill="1" applyBorder="1"/>
    <xf numFmtId="4" fontId="22" fillId="0" borderId="4" xfId="0" applyNumberFormat="1" applyFont="1" applyFill="1" applyBorder="1"/>
    <xf numFmtId="0" fontId="22" fillId="0" borderId="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right"/>
    </xf>
    <xf numFmtId="4" fontId="16" fillId="0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49" fontId="17" fillId="0" borderId="2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/>
    </xf>
    <xf numFmtId="4" fontId="16" fillId="0" borderId="8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/>
    <xf numFmtId="0" fontId="0" fillId="0" borderId="13" xfId="0" applyFill="1" applyBorder="1"/>
    <xf numFmtId="0" fontId="15" fillId="0" borderId="4" xfId="0" applyFont="1" applyFill="1" applyBorder="1" applyAlignment="1">
      <alignment horizontal="justify" vertical="center"/>
    </xf>
    <xf numFmtId="0" fontId="0" fillId="0" borderId="0" xfId="0" applyFill="1"/>
    <xf numFmtId="4" fontId="16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/>
    <xf numFmtId="4" fontId="1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4" fontId="21" fillId="0" borderId="19" xfId="0" applyNumberFormat="1" applyFont="1" applyFill="1" applyBorder="1"/>
    <xf numFmtId="0" fontId="21" fillId="0" borderId="19" xfId="0" applyFont="1" applyFill="1" applyBorder="1"/>
    <xf numFmtId="4" fontId="1" fillId="0" borderId="19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top" wrapText="1"/>
    </xf>
    <xf numFmtId="4" fontId="0" fillId="0" borderId="19" xfId="0" applyNumberFormat="1" applyFill="1" applyBorder="1"/>
    <xf numFmtId="0" fontId="0" fillId="0" borderId="19" xfId="0" applyFill="1" applyBorder="1"/>
    <xf numFmtId="4" fontId="5" fillId="0" borderId="19" xfId="0" applyNumberFormat="1" applyFont="1" applyFill="1" applyBorder="1"/>
    <xf numFmtId="4" fontId="1" fillId="0" borderId="2" xfId="0" applyNumberFormat="1" applyFont="1" applyFill="1" applyBorder="1"/>
    <xf numFmtId="0" fontId="0" fillId="3" borderId="0" xfId="0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" fontId="23" fillId="0" borderId="14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vertical="center"/>
    </xf>
    <xf numFmtId="4" fontId="23" fillId="0" borderId="7" xfId="0" applyNumberFormat="1" applyFont="1" applyFill="1" applyBorder="1" applyAlignment="1">
      <alignment horizontal="righ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23" fillId="0" borderId="8" xfId="0" applyNumberFormat="1" applyFont="1" applyFill="1" applyBorder="1" applyAlignment="1">
      <alignment horizontal="right" vertical="center"/>
    </xf>
    <xf numFmtId="4" fontId="23" fillId="0" borderId="4" xfId="0" applyNumberFormat="1" applyFont="1" applyFill="1" applyBorder="1" applyAlignment="1">
      <alignment horizontal="right" vertical="center"/>
    </xf>
    <xf numFmtId="4" fontId="23" fillId="0" borderId="14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23" fillId="0" borderId="19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 wrapText="1"/>
    </xf>
    <xf numFmtId="4" fontId="23" fillId="0" borderId="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4" fontId="15" fillId="0" borderId="8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/>
    </xf>
    <xf numFmtId="4" fontId="23" fillId="0" borderId="18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" fontId="15" fillId="0" borderId="4" xfId="0" applyNumberFormat="1" applyFont="1" applyFill="1" applyBorder="1"/>
    <xf numFmtId="49" fontId="20" fillId="3" borderId="15" xfId="0" applyNumberFormat="1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wrapText="1"/>
    </xf>
    <xf numFmtId="4" fontId="2" fillId="3" borderId="14" xfId="0" applyNumberFormat="1" applyFont="1" applyFill="1" applyBorder="1" applyAlignment="1">
      <alignment horizontal="center" vertical="center" wrapText="1"/>
    </xf>
    <xf numFmtId="10" fontId="2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0" fontId="8" fillId="3" borderId="16" xfId="0" applyFont="1" applyFill="1" applyBorder="1"/>
    <xf numFmtId="49" fontId="17" fillId="3" borderId="12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justify" vertical="center"/>
    </xf>
    <xf numFmtId="4" fontId="2" fillId="3" borderId="7" xfId="0" applyNumberFormat="1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23" fillId="3" borderId="7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/>
    <xf numFmtId="0" fontId="19" fillId="3" borderId="14" xfId="0" applyFont="1" applyFill="1" applyBorder="1" applyAlignment="1">
      <alignment wrapText="1"/>
    </xf>
    <xf numFmtId="4" fontId="15" fillId="3" borderId="14" xfId="0" applyNumberFormat="1" applyFont="1" applyFill="1" applyBorder="1" applyAlignment="1">
      <alignment horizontal="right" vertical="center"/>
    </xf>
    <xf numFmtId="49" fontId="17" fillId="3" borderId="6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/>
    <xf numFmtId="4" fontId="23" fillId="3" borderId="2" xfId="0" applyNumberFormat="1" applyFont="1" applyFill="1" applyBorder="1" applyAlignment="1">
      <alignment horizontal="right" vertical="center"/>
    </xf>
    <xf numFmtId="49" fontId="20" fillId="3" borderId="12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10" fontId="1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right" vertical="center" wrapText="1"/>
    </xf>
    <xf numFmtId="4" fontId="23" fillId="3" borderId="7" xfId="0" applyNumberFormat="1" applyFont="1" applyFill="1" applyBorder="1" applyAlignment="1">
      <alignment horizontal="right"/>
    </xf>
    <xf numFmtId="49" fontId="20" fillId="3" borderId="20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 wrapText="1"/>
    </xf>
    <xf numFmtId="10" fontId="2" fillId="3" borderId="1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right" vertical="center" wrapText="1"/>
    </xf>
    <xf numFmtId="4" fontId="23" fillId="3" borderId="19" xfId="0" applyNumberFormat="1" applyFont="1" applyFill="1" applyBorder="1" applyAlignment="1">
      <alignment horizontal="right"/>
    </xf>
    <xf numFmtId="0" fontId="8" fillId="3" borderId="22" xfId="0" applyFont="1" applyFill="1" applyBorder="1"/>
    <xf numFmtId="0" fontId="19" fillId="3" borderId="19" xfId="0" applyFont="1" applyFill="1" applyBorder="1" applyAlignment="1">
      <alignment wrapText="1"/>
    </xf>
    <xf numFmtId="4" fontId="15" fillId="3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/>
    <xf numFmtId="0" fontId="0" fillId="0" borderId="35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70"/>
  <sheetViews>
    <sheetView tabSelected="1" workbookViewId="0">
      <selection activeCell="B1" sqref="B1:H3"/>
    </sheetView>
  </sheetViews>
  <sheetFormatPr defaultRowHeight="15" x14ac:dyDescent="0.25"/>
  <cols>
    <col min="1" max="1" width="8.28515625" customWidth="1"/>
    <col min="2" max="2" width="36.85546875" customWidth="1"/>
    <col min="3" max="3" width="16.42578125" customWidth="1"/>
    <col min="4" max="4" width="18.140625" customWidth="1"/>
    <col min="5" max="5" width="15" customWidth="1"/>
    <col min="6" max="6" width="16.28515625" customWidth="1"/>
    <col min="7" max="7" width="15.7109375" customWidth="1"/>
    <col min="8" max="8" width="16.28515625" customWidth="1"/>
    <col min="9" max="9" width="15.7109375" customWidth="1"/>
    <col min="10" max="10" width="7.7109375" customWidth="1"/>
  </cols>
  <sheetData>
    <row r="1" spans="1:128" x14ac:dyDescent="0.25">
      <c r="B1" s="302" t="s">
        <v>441</v>
      </c>
      <c r="C1" s="303"/>
      <c r="D1" s="303"/>
      <c r="E1" s="303"/>
      <c r="F1" s="303"/>
      <c r="G1" s="303"/>
      <c r="H1" s="303"/>
      <c r="I1" t="s">
        <v>444</v>
      </c>
    </row>
    <row r="2" spans="1:128" x14ac:dyDescent="0.25">
      <c r="B2" s="303"/>
      <c r="C2" s="303"/>
      <c r="D2" s="303"/>
      <c r="E2" s="303"/>
      <c r="F2" s="303"/>
      <c r="G2" s="303"/>
      <c r="H2" s="303"/>
    </row>
    <row r="3" spans="1:128" ht="162.75" customHeight="1" thickBot="1" x14ac:dyDescent="0.3">
      <c r="B3" s="304"/>
      <c r="C3" s="304"/>
      <c r="D3" s="304"/>
      <c r="E3" s="304"/>
      <c r="F3" s="304"/>
      <c r="G3" s="304"/>
      <c r="H3" s="304"/>
    </row>
    <row r="4" spans="1:128" ht="16.5" customHeight="1" x14ac:dyDescent="0.25">
      <c r="A4" s="322"/>
      <c r="B4" s="305" t="s">
        <v>0</v>
      </c>
      <c r="C4" s="314" t="s">
        <v>15</v>
      </c>
      <c r="D4" s="315"/>
      <c r="E4" s="315"/>
      <c r="F4" s="315"/>
      <c r="G4" s="315"/>
      <c r="H4" s="314" t="s">
        <v>16</v>
      </c>
      <c r="I4" s="318"/>
      <c r="J4" s="319"/>
    </row>
    <row r="5" spans="1:128" ht="4.5" customHeight="1" thickBot="1" x14ac:dyDescent="0.3">
      <c r="A5" s="323"/>
      <c r="B5" s="306"/>
      <c r="C5" s="316"/>
      <c r="D5" s="317"/>
      <c r="E5" s="317"/>
      <c r="F5" s="317"/>
      <c r="G5" s="317"/>
      <c r="H5" s="316"/>
      <c r="I5" s="320"/>
      <c r="J5" s="321"/>
    </row>
    <row r="6" spans="1:128" ht="68.25" customHeight="1" thickBot="1" x14ac:dyDescent="0.3">
      <c r="A6" s="1"/>
      <c r="B6" s="307"/>
      <c r="C6" s="5" t="s">
        <v>312</v>
      </c>
      <c r="D6" s="5" t="s">
        <v>310</v>
      </c>
      <c r="E6" s="5" t="s">
        <v>311</v>
      </c>
      <c r="F6" s="5" t="s">
        <v>19</v>
      </c>
      <c r="G6" s="5" t="s">
        <v>1</v>
      </c>
      <c r="H6" s="99" t="s">
        <v>17</v>
      </c>
      <c r="I6" s="100" t="s">
        <v>18</v>
      </c>
      <c r="J6" s="101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</row>
    <row r="7" spans="1:128" s="46" customFormat="1" ht="26.25" customHeight="1" thickBot="1" x14ac:dyDescent="0.3">
      <c r="A7" s="308" t="s">
        <v>287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28" s="59" customFormat="1" ht="30" customHeight="1" x14ac:dyDescent="0.25">
      <c r="A8" s="83">
        <v>1</v>
      </c>
      <c r="B8" s="77" t="s">
        <v>142</v>
      </c>
      <c r="C8" s="102"/>
      <c r="D8" s="102"/>
      <c r="E8" s="103"/>
      <c r="F8" s="102"/>
      <c r="H8" s="198">
        <v>107500</v>
      </c>
      <c r="I8" s="229">
        <f>SUM(I9:I13)</f>
        <v>99018.43</v>
      </c>
      <c r="J8" s="84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</row>
    <row r="9" spans="1:128" s="60" customFormat="1" ht="30" customHeight="1" x14ac:dyDescent="0.25">
      <c r="A9" s="34" t="s">
        <v>143</v>
      </c>
      <c r="B9" s="21" t="s">
        <v>144</v>
      </c>
      <c r="C9" s="104" t="s">
        <v>314</v>
      </c>
      <c r="D9" s="104" t="s">
        <v>318</v>
      </c>
      <c r="E9" s="105" t="s">
        <v>313</v>
      </c>
      <c r="F9" s="104" t="s">
        <v>315</v>
      </c>
      <c r="G9" s="104" t="s">
        <v>316</v>
      </c>
      <c r="H9" s="109">
        <v>5000</v>
      </c>
      <c r="I9" s="217">
        <v>5000</v>
      </c>
      <c r="J9" s="2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</row>
    <row r="10" spans="1:128" s="46" customFormat="1" ht="30" customHeight="1" x14ac:dyDescent="0.25">
      <c r="A10" s="34" t="s">
        <v>26</v>
      </c>
      <c r="B10" s="21" t="s">
        <v>145</v>
      </c>
      <c r="C10" s="104" t="s">
        <v>314</v>
      </c>
      <c r="D10" s="104" t="s">
        <v>319</v>
      </c>
      <c r="E10" s="105" t="s">
        <v>313</v>
      </c>
      <c r="F10" s="104" t="s">
        <v>315</v>
      </c>
      <c r="G10" s="104" t="s">
        <v>316</v>
      </c>
      <c r="H10" s="109">
        <v>2500</v>
      </c>
      <c r="I10" s="219">
        <v>2193.4299999999998</v>
      </c>
      <c r="J10" s="26"/>
    </row>
    <row r="11" spans="1:128" s="46" customFormat="1" ht="30" customHeight="1" x14ac:dyDescent="0.25">
      <c r="A11" s="34" t="s">
        <v>146</v>
      </c>
      <c r="B11" s="21" t="s">
        <v>147</v>
      </c>
      <c r="C11" s="104" t="s">
        <v>314</v>
      </c>
      <c r="D11" s="104" t="s">
        <v>317</v>
      </c>
      <c r="E11" s="105" t="s">
        <v>313</v>
      </c>
      <c r="F11" s="104" t="s">
        <v>315</v>
      </c>
      <c r="G11" s="104" t="s">
        <v>316</v>
      </c>
      <c r="H11" s="110">
        <v>30000</v>
      </c>
      <c r="I11" s="217">
        <v>24000</v>
      </c>
      <c r="J11" s="26"/>
    </row>
    <row r="12" spans="1:128" s="46" customFormat="1" ht="30" customHeight="1" x14ac:dyDescent="0.25">
      <c r="A12" s="34" t="s">
        <v>148</v>
      </c>
      <c r="B12" s="21" t="s">
        <v>149</v>
      </c>
      <c r="C12" s="104" t="s">
        <v>314</v>
      </c>
      <c r="D12" s="104" t="s">
        <v>320</v>
      </c>
      <c r="E12" s="105" t="s">
        <v>313</v>
      </c>
      <c r="F12" s="104" t="s">
        <v>315</v>
      </c>
      <c r="G12" s="104" t="s">
        <v>316</v>
      </c>
      <c r="H12" s="109">
        <v>30000</v>
      </c>
      <c r="I12" s="219">
        <v>27825</v>
      </c>
      <c r="J12" s="26"/>
    </row>
    <row r="13" spans="1:128" s="46" customFormat="1" ht="30" customHeight="1" thickBot="1" x14ac:dyDescent="0.3">
      <c r="A13" s="35" t="s">
        <v>150</v>
      </c>
      <c r="B13" s="36" t="s">
        <v>151</v>
      </c>
      <c r="C13" s="106" t="s">
        <v>314</v>
      </c>
      <c r="D13" s="106" t="s">
        <v>321</v>
      </c>
      <c r="E13" s="107" t="s">
        <v>313</v>
      </c>
      <c r="F13" s="108" t="s">
        <v>315</v>
      </c>
      <c r="G13" s="108" t="s">
        <v>316</v>
      </c>
      <c r="H13" s="111">
        <v>40000</v>
      </c>
      <c r="I13" s="220">
        <v>40000</v>
      </c>
      <c r="J13" s="85"/>
    </row>
    <row r="14" spans="1:128" s="46" customFormat="1" ht="30" customHeight="1" x14ac:dyDescent="0.25">
      <c r="A14" s="242" t="s">
        <v>152</v>
      </c>
      <c r="B14" s="243" t="s">
        <v>2</v>
      </c>
      <c r="C14" s="244"/>
      <c r="D14" s="244"/>
      <c r="E14" s="245"/>
      <c r="F14" s="244"/>
      <c r="G14" s="244"/>
      <c r="H14" s="246">
        <v>633800</v>
      </c>
      <c r="I14" s="279">
        <f>SUM(I15:I16)</f>
        <v>613140</v>
      </c>
      <c r="J14" s="247"/>
    </row>
    <row r="15" spans="1:128" s="46" customFormat="1" ht="30" customHeight="1" x14ac:dyDescent="0.25">
      <c r="A15" s="272"/>
      <c r="B15" s="278" t="s">
        <v>443</v>
      </c>
      <c r="C15" s="273"/>
      <c r="D15" s="273"/>
      <c r="E15" s="274"/>
      <c r="F15" s="273"/>
      <c r="G15" s="273"/>
      <c r="H15" s="275"/>
      <c r="I15" s="276">
        <v>495000</v>
      </c>
      <c r="J15" s="277"/>
    </row>
    <row r="16" spans="1:128" s="46" customFormat="1" ht="30" customHeight="1" thickBot="1" x14ac:dyDescent="0.3">
      <c r="A16" s="248" t="s">
        <v>153</v>
      </c>
      <c r="B16" s="249" t="s">
        <v>89</v>
      </c>
      <c r="C16" s="250"/>
      <c r="D16" s="250"/>
      <c r="E16" s="251"/>
      <c r="F16" s="250"/>
      <c r="G16" s="250"/>
      <c r="H16" s="252"/>
      <c r="I16" s="253">
        <v>118140</v>
      </c>
      <c r="J16" s="254"/>
    </row>
    <row r="17" spans="1:10" s="46" customFormat="1" ht="30" customHeight="1" x14ac:dyDescent="0.25">
      <c r="A17" s="83" t="s">
        <v>28</v>
      </c>
      <c r="B17" s="77" t="s">
        <v>154</v>
      </c>
      <c r="C17" s="102"/>
      <c r="D17" s="102"/>
      <c r="E17" s="103"/>
      <c r="F17" s="102"/>
      <c r="G17" s="102"/>
      <c r="H17" s="140">
        <v>30000</v>
      </c>
      <c r="I17" s="229">
        <f>SUM(I18:I21)</f>
        <v>23034.95</v>
      </c>
      <c r="J17" s="84"/>
    </row>
    <row r="18" spans="1:10" s="46" customFormat="1" ht="30" customHeight="1" x14ac:dyDescent="0.25">
      <c r="A18" s="34" t="s">
        <v>29</v>
      </c>
      <c r="B18" s="21" t="s">
        <v>155</v>
      </c>
      <c r="C18" s="113" t="s">
        <v>314</v>
      </c>
      <c r="D18" s="113" t="s">
        <v>322</v>
      </c>
      <c r="E18" s="105" t="s">
        <v>313</v>
      </c>
      <c r="F18" s="104" t="s">
        <v>315</v>
      </c>
      <c r="G18" s="104" t="s">
        <v>316</v>
      </c>
      <c r="H18" s="109">
        <v>5000</v>
      </c>
      <c r="I18" s="217">
        <v>4384.95</v>
      </c>
      <c r="J18" s="26"/>
    </row>
    <row r="19" spans="1:10" s="46" customFormat="1" ht="30" customHeight="1" x14ac:dyDescent="0.25">
      <c r="A19" s="34" t="s">
        <v>31</v>
      </c>
      <c r="B19" s="21" t="s">
        <v>147</v>
      </c>
      <c r="C19" s="104" t="s">
        <v>314</v>
      </c>
      <c r="D19" s="104" t="s">
        <v>317</v>
      </c>
      <c r="E19" s="105" t="s">
        <v>313</v>
      </c>
      <c r="F19" s="104" t="s">
        <v>315</v>
      </c>
      <c r="G19" s="104" t="s">
        <v>316</v>
      </c>
      <c r="H19" s="110">
        <v>30000</v>
      </c>
      <c r="I19" s="217">
        <v>3750</v>
      </c>
      <c r="J19" s="26"/>
    </row>
    <row r="20" spans="1:10" s="46" customFormat="1" ht="30" customHeight="1" x14ac:dyDescent="0.25">
      <c r="A20" s="34" t="s">
        <v>156</v>
      </c>
      <c r="B20" s="21" t="s">
        <v>157</v>
      </c>
      <c r="C20" s="151" t="s">
        <v>323</v>
      </c>
      <c r="D20" s="139" t="s">
        <v>324</v>
      </c>
      <c r="E20" s="105" t="s">
        <v>313</v>
      </c>
      <c r="F20" s="104" t="s">
        <v>315</v>
      </c>
      <c r="G20" s="104" t="s">
        <v>316</v>
      </c>
      <c r="H20" s="109">
        <v>5000</v>
      </c>
      <c r="I20" s="217">
        <v>4900</v>
      </c>
      <c r="J20" s="26"/>
    </row>
    <row r="21" spans="1:10" s="46" customFormat="1" ht="30.75" customHeight="1" thickBot="1" x14ac:dyDescent="0.3">
      <c r="A21" s="35" t="s">
        <v>158</v>
      </c>
      <c r="B21" s="36" t="s">
        <v>159</v>
      </c>
      <c r="C21" s="106" t="s">
        <v>314</v>
      </c>
      <c r="D21" s="149" t="s">
        <v>410</v>
      </c>
      <c r="E21" s="107" t="s">
        <v>313</v>
      </c>
      <c r="F21" s="108" t="s">
        <v>315</v>
      </c>
      <c r="G21" s="108" t="s">
        <v>316</v>
      </c>
      <c r="H21" s="111">
        <v>10000</v>
      </c>
      <c r="I21" s="216">
        <v>10000</v>
      </c>
      <c r="J21" s="85"/>
    </row>
    <row r="22" spans="1:10" s="46" customFormat="1" ht="39.75" customHeight="1" x14ac:dyDescent="0.25">
      <c r="A22" s="83" t="s">
        <v>33</v>
      </c>
      <c r="B22" s="77" t="s">
        <v>160</v>
      </c>
      <c r="C22" s="102"/>
      <c r="D22" s="102"/>
      <c r="E22" s="103"/>
      <c r="F22" s="102"/>
      <c r="G22" s="102"/>
      <c r="H22" s="140">
        <v>175500</v>
      </c>
      <c r="I22" s="280">
        <f>SUM(I23:I29)</f>
        <v>173672.34000000003</v>
      </c>
      <c r="J22" s="84"/>
    </row>
    <row r="23" spans="1:10" s="46" customFormat="1" ht="30" customHeight="1" x14ac:dyDescent="0.25">
      <c r="A23" s="34" t="s">
        <v>34</v>
      </c>
      <c r="B23" s="21" t="s">
        <v>159</v>
      </c>
      <c r="C23" s="113" t="s">
        <v>314</v>
      </c>
      <c r="D23" s="139" t="s">
        <v>410</v>
      </c>
      <c r="E23" s="105" t="s">
        <v>313</v>
      </c>
      <c r="F23" s="104" t="s">
        <v>315</v>
      </c>
      <c r="G23" s="104" t="s">
        <v>316</v>
      </c>
      <c r="H23" s="109">
        <v>10500</v>
      </c>
      <c r="I23" s="217">
        <v>10000</v>
      </c>
      <c r="J23" s="26"/>
    </row>
    <row r="24" spans="1:10" s="46" customFormat="1" ht="30" customHeight="1" x14ac:dyDescent="0.25">
      <c r="A24" s="34" t="s">
        <v>161</v>
      </c>
      <c r="B24" s="21" t="s">
        <v>162</v>
      </c>
      <c r="C24" s="150" t="s">
        <v>325</v>
      </c>
      <c r="D24" s="150" t="s">
        <v>326</v>
      </c>
      <c r="E24" s="105" t="s">
        <v>313</v>
      </c>
      <c r="F24" s="104" t="s">
        <v>315</v>
      </c>
      <c r="G24" s="104" t="s">
        <v>316</v>
      </c>
      <c r="H24" s="109">
        <v>138250</v>
      </c>
      <c r="I24" s="217">
        <v>137867.39000000001</v>
      </c>
      <c r="J24" s="188"/>
    </row>
    <row r="25" spans="1:10" s="46" customFormat="1" ht="30" customHeight="1" x14ac:dyDescent="0.25">
      <c r="A25" s="34" t="s">
        <v>163</v>
      </c>
      <c r="B25" s="21" t="s">
        <v>157</v>
      </c>
      <c r="C25" s="151" t="s">
        <v>323</v>
      </c>
      <c r="D25" s="139" t="s">
        <v>324</v>
      </c>
      <c r="E25" s="105" t="s">
        <v>313</v>
      </c>
      <c r="F25" s="104" t="s">
        <v>315</v>
      </c>
      <c r="G25" s="104" t="s">
        <v>316</v>
      </c>
      <c r="H25" s="109">
        <v>8000</v>
      </c>
      <c r="I25" s="219">
        <v>7670</v>
      </c>
      <c r="J25" s="26"/>
    </row>
    <row r="26" spans="1:10" s="46" customFormat="1" ht="30" customHeight="1" x14ac:dyDescent="0.25">
      <c r="A26" s="34" t="s">
        <v>164</v>
      </c>
      <c r="B26" s="21" t="s">
        <v>149</v>
      </c>
      <c r="C26" s="113"/>
      <c r="D26" s="104"/>
      <c r="E26" s="105"/>
      <c r="F26" s="104"/>
      <c r="G26" s="104"/>
      <c r="H26" s="109">
        <v>0</v>
      </c>
      <c r="I26" s="217"/>
      <c r="J26" s="26"/>
    </row>
    <row r="27" spans="1:10" s="46" customFormat="1" ht="30" customHeight="1" x14ac:dyDescent="0.25">
      <c r="A27" s="34" t="s">
        <v>165</v>
      </c>
      <c r="B27" s="21" t="s">
        <v>155</v>
      </c>
      <c r="C27" s="113" t="s">
        <v>314</v>
      </c>
      <c r="D27" s="104" t="s">
        <v>327</v>
      </c>
      <c r="E27" s="105" t="s">
        <v>313</v>
      </c>
      <c r="F27" s="104" t="s">
        <v>315</v>
      </c>
      <c r="G27" s="104" t="s">
        <v>316</v>
      </c>
      <c r="H27" s="109">
        <v>5000</v>
      </c>
      <c r="I27" s="217">
        <v>4384.95</v>
      </c>
      <c r="J27" s="26"/>
    </row>
    <row r="28" spans="1:10" s="46" customFormat="1" ht="30" customHeight="1" x14ac:dyDescent="0.25">
      <c r="A28" s="34" t="s">
        <v>166</v>
      </c>
      <c r="B28" s="21" t="s">
        <v>147</v>
      </c>
      <c r="C28" s="104" t="s">
        <v>314</v>
      </c>
      <c r="D28" s="104" t="s">
        <v>317</v>
      </c>
      <c r="E28" s="105" t="s">
        <v>313</v>
      </c>
      <c r="F28" s="104" t="s">
        <v>315</v>
      </c>
      <c r="G28" s="104" t="s">
        <v>316</v>
      </c>
      <c r="H28" s="109">
        <v>3750</v>
      </c>
      <c r="I28" s="217">
        <v>3750</v>
      </c>
      <c r="J28" s="26"/>
    </row>
    <row r="29" spans="1:10" s="46" customFormat="1" ht="30" customHeight="1" thickBot="1" x14ac:dyDescent="0.3">
      <c r="A29" s="35" t="s">
        <v>167</v>
      </c>
      <c r="B29" s="36" t="s">
        <v>168</v>
      </c>
      <c r="C29" s="108" t="s">
        <v>314</v>
      </c>
      <c r="D29" s="108" t="s">
        <v>318</v>
      </c>
      <c r="E29" s="107" t="s">
        <v>313</v>
      </c>
      <c r="F29" s="108" t="s">
        <v>315</v>
      </c>
      <c r="G29" s="108" t="s">
        <v>316</v>
      </c>
      <c r="H29" s="111">
        <v>10000</v>
      </c>
      <c r="I29" s="216">
        <v>10000</v>
      </c>
      <c r="J29" s="85"/>
    </row>
    <row r="30" spans="1:10" s="46" customFormat="1" ht="30" customHeight="1" x14ac:dyDescent="0.25">
      <c r="A30" s="83" t="s">
        <v>36</v>
      </c>
      <c r="B30" s="77" t="s">
        <v>169</v>
      </c>
      <c r="C30" s="150"/>
      <c r="D30" s="152"/>
      <c r="E30" s="103"/>
      <c r="F30" s="102"/>
      <c r="G30" s="102"/>
      <c r="H30" s="140">
        <v>73000</v>
      </c>
      <c r="I30" s="229">
        <f>SUM(I31:I34)</f>
        <v>60476</v>
      </c>
      <c r="J30" s="84"/>
    </row>
    <row r="31" spans="1:10" s="46" customFormat="1" ht="30" customHeight="1" x14ac:dyDescent="0.25">
      <c r="A31" s="34" t="s">
        <v>38</v>
      </c>
      <c r="B31" s="21" t="s">
        <v>170</v>
      </c>
      <c r="C31" s="104" t="s">
        <v>328</v>
      </c>
      <c r="D31" s="139" t="s">
        <v>329</v>
      </c>
      <c r="E31" s="105" t="s">
        <v>313</v>
      </c>
      <c r="F31" s="104" t="s">
        <v>315</v>
      </c>
      <c r="G31" s="104" t="s">
        <v>316</v>
      </c>
      <c r="H31" s="109">
        <v>39000</v>
      </c>
      <c r="I31" s="217">
        <v>29399</v>
      </c>
      <c r="J31" s="26"/>
    </row>
    <row r="32" spans="1:10" s="46" customFormat="1" ht="30" customHeight="1" x14ac:dyDescent="0.25">
      <c r="A32" s="34" t="s">
        <v>171</v>
      </c>
      <c r="B32" s="21" t="s">
        <v>172</v>
      </c>
      <c r="C32" s="13"/>
      <c r="D32" s="13"/>
      <c r="E32" s="13"/>
      <c r="F32" s="13"/>
      <c r="G32" s="13"/>
      <c r="H32" s="206">
        <v>0</v>
      </c>
      <c r="I32" s="217"/>
      <c r="J32" s="26"/>
    </row>
    <row r="33" spans="1:10" s="46" customFormat="1" ht="30" customHeight="1" x14ac:dyDescent="0.25">
      <c r="A33" s="34" t="s">
        <v>173</v>
      </c>
      <c r="B33" s="21" t="s">
        <v>174</v>
      </c>
      <c r="C33" s="104" t="s">
        <v>314</v>
      </c>
      <c r="D33" s="104" t="s">
        <v>318</v>
      </c>
      <c r="E33" s="105" t="s">
        <v>313</v>
      </c>
      <c r="F33" s="104" t="s">
        <v>315</v>
      </c>
      <c r="G33" s="104" t="s">
        <v>316</v>
      </c>
      <c r="H33" s="109">
        <v>19000</v>
      </c>
      <c r="I33" s="217">
        <v>18900</v>
      </c>
      <c r="J33" s="26"/>
    </row>
    <row r="34" spans="1:10" s="46" customFormat="1" ht="30" customHeight="1" thickBot="1" x14ac:dyDescent="0.3">
      <c r="A34" s="35" t="s">
        <v>175</v>
      </c>
      <c r="B34" s="36" t="s">
        <v>176</v>
      </c>
      <c r="C34" s="108" t="s">
        <v>328</v>
      </c>
      <c r="D34" s="149" t="s">
        <v>330</v>
      </c>
      <c r="E34" s="107" t="s">
        <v>313</v>
      </c>
      <c r="F34" s="108" t="s">
        <v>315</v>
      </c>
      <c r="G34" s="108" t="s">
        <v>316</v>
      </c>
      <c r="H34" s="111">
        <v>15000</v>
      </c>
      <c r="I34" s="216">
        <v>12177</v>
      </c>
      <c r="J34" s="85"/>
    </row>
    <row r="35" spans="1:10" s="46" customFormat="1" ht="39" customHeight="1" x14ac:dyDescent="0.25">
      <c r="A35" s="83" t="s">
        <v>40</v>
      </c>
      <c r="B35" s="77" t="s">
        <v>177</v>
      </c>
      <c r="C35" s="102"/>
      <c r="D35" s="152"/>
      <c r="E35" s="103"/>
      <c r="F35" s="102"/>
      <c r="G35" s="102"/>
      <c r="H35" s="140">
        <v>5000</v>
      </c>
      <c r="I35" s="218"/>
      <c r="J35" s="84"/>
    </row>
    <row r="36" spans="1:10" s="46" customFormat="1" ht="30" customHeight="1" thickBot="1" x14ac:dyDescent="0.3">
      <c r="A36" s="35" t="s">
        <v>42</v>
      </c>
      <c r="B36" s="36" t="s">
        <v>155</v>
      </c>
      <c r="C36" s="108"/>
      <c r="D36" s="78"/>
      <c r="E36" s="107"/>
      <c r="F36" s="108"/>
      <c r="G36" s="108"/>
      <c r="H36" s="141">
        <v>5000</v>
      </c>
      <c r="I36" s="216"/>
      <c r="J36" s="85"/>
    </row>
    <row r="37" spans="1:10" s="46" customFormat="1" ht="30" customHeight="1" x14ac:dyDescent="0.25">
      <c r="A37" s="83" t="s">
        <v>44</v>
      </c>
      <c r="B37" s="77" t="s">
        <v>178</v>
      </c>
      <c r="C37" s="102"/>
      <c r="D37" s="152"/>
      <c r="E37" s="103"/>
      <c r="F37" s="102"/>
      <c r="G37" s="102"/>
      <c r="H37" s="140">
        <v>0</v>
      </c>
      <c r="I37" s="218"/>
      <c r="J37" s="84"/>
    </row>
    <row r="38" spans="1:10" s="46" customFormat="1" ht="30" customHeight="1" thickBot="1" x14ac:dyDescent="0.3">
      <c r="A38" s="35" t="s">
        <v>179</v>
      </c>
      <c r="B38" s="36" t="s">
        <v>180</v>
      </c>
      <c r="C38" s="108"/>
      <c r="D38" s="78"/>
      <c r="E38" s="107"/>
      <c r="F38" s="108"/>
      <c r="G38" s="108"/>
      <c r="H38" s="141">
        <v>0</v>
      </c>
      <c r="I38" s="216"/>
      <c r="J38" s="85"/>
    </row>
    <row r="39" spans="1:10" s="46" customFormat="1" ht="30" customHeight="1" thickBot="1" x14ac:dyDescent="0.3">
      <c r="A39" s="38" t="s">
        <v>46</v>
      </c>
      <c r="B39" s="39" t="s">
        <v>181</v>
      </c>
      <c r="C39" s="114" t="s">
        <v>331</v>
      </c>
      <c r="D39" s="166" t="s">
        <v>409</v>
      </c>
      <c r="E39" s="115" t="s">
        <v>313</v>
      </c>
      <c r="F39" s="114" t="s">
        <v>315</v>
      </c>
      <c r="G39" s="114" t="s">
        <v>316</v>
      </c>
      <c r="H39" s="145">
        <v>15000</v>
      </c>
      <c r="I39" s="230">
        <v>15000</v>
      </c>
      <c r="J39" s="8"/>
    </row>
    <row r="40" spans="1:10" s="46" customFormat="1" ht="30" customHeight="1" thickBot="1" x14ac:dyDescent="0.3">
      <c r="A40" s="38" t="s">
        <v>50</v>
      </c>
      <c r="B40" s="39" t="s">
        <v>182</v>
      </c>
      <c r="C40" s="114" t="s">
        <v>314</v>
      </c>
      <c r="D40" s="114" t="s">
        <v>399</v>
      </c>
      <c r="E40" s="115" t="s">
        <v>313</v>
      </c>
      <c r="F40" s="114" t="s">
        <v>315</v>
      </c>
      <c r="G40" s="114" t="s">
        <v>316</v>
      </c>
      <c r="H40" s="142">
        <v>150000</v>
      </c>
      <c r="I40" s="223">
        <v>37900</v>
      </c>
      <c r="J40" s="8"/>
    </row>
    <row r="41" spans="1:10" s="46" customFormat="1" ht="30" customHeight="1" x14ac:dyDescent="0.25">
      <c r="A41" s="83" t="s">
        <v>54</v>
      </c>
      <c r="B41" s="77" t="s">
        <v>183</v>
      </c>
      <c r="C41" s="102"/>
      <c r="D41" s="102"/>
      <c r="E41" s="103"/>
      <c r="F41" s="116"/>
      <c r="G41" s="102"/>
      <c r="H41" s="140">
        <v>41000</v>
      </c>
      <c r="I41" s="231">
        <f>SUM(I42:I48)</f>
        <v>39914.43</v>
      </c>
      <c r="J41" s="84"/>
    </row>
    <row r="42" spans="1:10" s="46" customFormat="1" ht="30" customHeight="1" x14ac:dyDescent="0.25">
      <c r="A42" s="34" t="s">
        <v>184</v>
      </c>
      <c r="B42" s="21" t="s">
        <v>185</v>
      </c>
      <c r="C42" s="104" t="s">
        <v>314</v>
      </c>
      <c r="D42" s="104" t="s">
        <v>318</v>
      </c>
      <c r="E42" s="105" t="s">
        <v>313</v>
      </c>
      <c r="F42" s="104" t="s">
        <v>315</v>
      </c>
      <c r="G42" s="104" t="s">
        <v>316</v>
      </c>
      <c r="H42" s="109">
        <v>5000</v>
      </c>
      <c r="I42" s="219">
        <v>5000</v>
      </c>
      <c r="J42" s="26"/>
    </row>
    <row r="43" spans="1:10" s="46" customFormat="1" ht="30" customHeight="1" x14ac:dyDescent="0.25">
      <c r="A43" s="34" t="s">
        <v>186</v>
      </c>
      <c r="B43" s="21" t="s">
        <v>89</v>
      </c>
      <c r="C43" s="104"/>
      <c r="D43" s="104"/>
      <c r="E43" s="105"/>
      <c r="F43" s="104"/>
      <c r="G43" s="104"/>
      <c r="H43" s="109">
        <v>0</v>
      </c>
      <c r="I43" s="219"/>
      <c r="J43" s="26"/>
    </row>
    <row r="44" spans="1:10" s="46" customFormat="1" ht="30" customHeight="1" x14ac:dyDescent="0.25">
      <c r="A44" s="34" t="s">
        <v>187</v>
      </c>
      <c r="B44" s="21" t="s">
        <v>147</v>
      </c>
      <c r="C44" s="104" t="s">
        <v>314</v>
      </c>
      <c r="D44" s="139" t="s">
        <v>408</v>
      </c>
      <c r="E44" s="105" t="s">
        <v>313</v>
      </c>
      <c r="F44" s="104" t="s">
        <v>315</v>
      </c>
      <c r="G44" s="104" t="s">
        <v>316</v>
      </c>
      <c r="H44" s="109">
        <v>10000</v>
      </c>
      <c r="I44" s="217">
        <v>10000</v>
      </c>
      <c r="J44" s="26"/>
    </row>
    <row r="45" spans="1:10" s="46" customFormat="1" ht="30" customHeight="1" x14ac:dyDescent="0.25">
      <c r="A45" s="34" t="s">
        <v>188</v>
      </c>
      <c r="B45" s="21" t="s">
        <v>159</v>
      </c>
      <c r="C45" s="104" t="s">
        <v>400</v>
      </c>
      <c r="D45" s="104" t="s">
        <v>407</v>
      </c>
      <c r="E45" s="105" t="s">
        <v>313</v>
      </c>
      <c r="F45" s="102" t="s">
        <v>315</v>
      </c>
      <c r="G45" s="104" t="s">
        <v>316</v>
      </c>
      <c r="H45" s="109">
        <v>3500</v>
      </c>
      <c r="I45" s="219">
        <v>3498.5</v>
      </c>
      <c r="J45" s="26"/>
    </row>
    <row r="46" spans="1:10" s="46" customFormat="1" ht="30" customHeight="1" x14ac:dyDescent="0.25">
      <c r="A46" s="34" t="s">
        <v>189</v>
      </c>
      <c r="B46" s="21" t="s">
        <v>172</v>
      </c>
      <c r="C46" s="104"/>
      <c r="D46" s="4"/>
      <c r="E46" s="105"/>
      <c r="F46" s="104"/>
      <c r="G46" s="104"/>
      <c r="H46" s="109">
        <v>0</v>
      </c>
      <c r="I46" s="217"/>
      <c r="J46" s="26"/>
    </row>
    <row r="47" spans="1:10" s="46" customFormat="1" ht="30" customHeight="1" x14ac:dyDescent="0.25">
      <c r="A47" s="34" t="s">
        <v>190</v>
      </c>
      <c r="B47" s="21" t="s">
        <v>145</v>
      </c>
      <c r="C47" s="160" t="s">
        <v>314</v>
      </c>
      <c r="D47" s="158" t="s">
        <v>406</v>
      </c>
      <c r="E47" s="160" t="s">
        <v>313</v>
      </c>
      <c r="F47" s="160" t="s">
        <v>315</v>
      </c>
      <c r="G47" s="160" t="s">
        <v>316</v>
      </c>
      <c r="H47" s="154">
        <v>2500</v>
      </c>
      <c r="I47" s="219">
        <v>2191.9299999999998</v>
      </c>
      <c r="J47" s="26"/>
    </row>
    <row r="48" spans="1:10" s="46" customFormat="1" ht="30" customHeight="1" thickBot="1" x14ac:dyDescent="0.3">
      <c r="A48" s="35" t="s">
        <v>191</v>
      </c>
      <c r="B48" s="36" t="s">
        <v>176</v>
      </c>
      <c r="C48" s="108" t="s">
        <v>328</v>
      </c>
      <c r="D48" s="149" t="s">
        <v>330</v>
      </c>
      <c r="E48" s="107" t="s">
        <v>313</v>
      </c>
      <c r="F48" s="108" t="s">
        <v>315</v>
      </c>
      <c r="G48" s="108" t="s">
        <v>316</v>
      </c>
      <c r="H48" s="111">
        <v>20000</v>
      </c>
      <c r="I48" s="220">
        <v>19224</v>
      </c>
      <c r="J48" s="85"/>
    </row>
    <row r="49" spans="1:10" s="46" customFormat="1" ht="30" customHeight="1" x14ac:dyDescent="0.25">
      <c r="A49" s="37" t="s">
        <v>56</v>
      </c>
      <c r="B49" s="33" t="s">
        <v>192</v>
      </c>
      <c r="C49" s="116"/>
      <c r="D49" s="116"/>
      <c r="E49" s="117"/>
      <c r="F49" s="116"/>
      <c r="G49" s="116"/>
      <c r="H49" s="143">
        <v>859800</v>
      </c>
      <c r="I49" s="221">
        <f>SUM(I50:I55)</f>
        <v>668588.76</v>
      </c>
      <c r="J49" s="25"/>
    </row>
    <row r="50" spans="1:10" s="46" customFormat="1" ht="30" customHeight="1" x14ac:dyDescent="0.25">
      <c r="A50" s="242" t="s">
        <v>152</v>
      </c>
      <c r="B50" s="255" t="s">
        <v>442</v>
      </c>
      <c r="C50" s="244"/>
      <c r="D50" s="244"/>
      <c r="E50" s="245"/>
      <c r="F50" s="244"/>
      <c r="G50" s="244"/>
      <c r="H50" s="246"/>
      <c r="I50" s="256">
        <v>597000</v>
      </c>
      <c r="J50" s="247"/>
    </row>
    <row r="51" spans="1:10" s="46" customFormat="1" ht="30" customHeight="1" x14ac:dyDescent="0.25">
      <c r="A51" s="257" t="s">
        <v>152</v>
      </c>
      <c r="B51" s="258" t="s">
        <v>89</v>
      </c>
      <c r="C51" s="259"/>
      <c r="D51" s="260"/>
      <c r="E51" s="261"/>
      <c r="F51" s="259"/>
      <c r="G51" s="259"/>
      <c r="H51" s="262">
        <v>143800</v>
      </c>
      <c r="I51" s="263"/>
      <c r="J51" s="264"/>
    </row>
    <row r="52" spans="1:10" s="46" customFormat="1" ht="30" customHeight="1" x14ac:dyDescent="0.25">
      <c r="A52" s="34" t="s">
        <v>58</v>
      </c>
      <c r="B52" s="21" t="s">
        <v>193</v>
      </c>
      <c r="C52" s="104" t="s">
        <v>314</v>
      </c>
      <c r="D52" s="104" t="s">
        <v>401</v>
      </c>
      <c r="E52" s="105" t="s">
        <v>313</v>
      </c>
      <c r="F52" s="104" t="s">
        <v>315</v>
      </c>
      <c r="G52" s="104" t="s">
        <v>316</v>
      </c>
      <c r="H52" s="109">
        <v>15000</v>
      </c>
      <c r="I52" s="219">
        <v>12793.16</v>
      </c>
      <c r="J52" s="26"/>
    </row>
    <row r="53" spans="1:10" s="46" customFormat="1" ht="44.25" customHeight="1" x14ac:dyDescent="0.25">
      <c r="A53" s="34" t="s">
        <v>59</v>
      </c>
      <c r="B53" s="21" t="s">
        <v>147</v>
      </c>
      <c r="C53" s="104" t="s">
        <v>314</v>
      </c>
      <c r="D53" s="104" t="s">
        <v>405</v>
      </c>
      <c r="E53" s="105" t="s">
        <v>313</v>
      </c>
      <c r="F53" s="104" t="s">
        <v>315</v>
      </c>
      <c r="G53" s="104" t="s">
        <v>316</v>
      </c>
      <c r="H53" s="109">
        <v>80000</v>
      </c>
      <c r="I53" s="219">
        <v>38650</v>
      </c>
      <c r="J53" s="26"/>
    </row>
    <row r="54" spans="1:10" s="46" customFormat="1" ht="30" customHeight="1" x14ac:dyDescent="0.25">
      <c r="A54" s="34" t="s">
        <v>194</v>
      </c>
      <c r="B54" s="21" t="s">
        <v>117</v>
      </c>
      <c r="C54" s="104" t="s">
        <v>314</v>
      </c>
      <c r="D54" s="104" t="s">
        <v>403</v>
      </c>
      <c r="E54" s="105" t="s">
        <v>313</v>
      </c>
      <c r="F54" s="104" t="s">
        <v>315</v>
      </c>
      <c r="G54" s="104" t="s">
        <v>316</v>
      </c>
      <c r="H54" s="109">
        <v>14000</v>
      </c>
      <c r="I54" s="219">
        <v>13200</v>
      </c>
      <c r="J54" s="26"/>
    </row>
    <row r="55" spans="1:10" s="46" customFormat="1" ht="30" customHeight="1" thickBot="1" x14ac:dyDescent="0.3">
      <c r="A55" s="35" t="s">
        <v>195</v>
      </c>
      <c r="B55" s="36" t="s">
        <v>159</v>
      </c>
      <c r="C55" s="108" t="s">
        <v>402</v>
      </c>
      <c r="D55" s="108" t="s">
        <v>404</v>
      </c>
      <c r="E55" s="107" t="s">
        <v>313</v>
      </c>
      <c r="F55" s="108" t="s">
        <v>315</v>
      </c>
      <c r="G55" s="108" t="s">
        <v>316</v>
      </c>
      <c r="H55" s="111">
        <v>7000</v>
      </c>
      <c r="I55" s="220">
        <v>6945.6</v>
      </c>
      <c r="J55" s="85"/>
    </row>
    <row r="56" spans="1:10" s="46" customFormat="1" ht="30" customHeight="1" thickBot="1" x14ac:dyDescent="0.3">
      <c r="A56" s="38" t="s">
        <v>60</v>
      </c>
      <c r="B56" s="39" t="s">
        <v>3</v>
      </c>
      <c r="C56" s="114"/>
      <c r="D56" s="114" t="s">
        <v>364</v>
      </c>
      <c r="E56" s="115" t="s">
        <v>313</v>
      </c>
      <c r="F56" s="114" t="s">
        <v>315</v>
      </c>
      <c r="G56" s="114" t="s">
        <v>316</v>
      </c>
      <c r="H56" s="145">
        <v>2120</v>
      </c>
      <c r="I56" s="228">
        <v>2116</v>
      </c>
      <c r="J56" s="8"/>
    </row>
    <row r="57" spans="1:10" s="46" customFormat="1" ht="30" customHeight="1" x14ac:dyDescent="0.25">
      <c r="A57" s="83" t="s">
        <v>62</v>
      </c>
      <c r="B57" s="77" t="s">
        <v>4</v>
      </c>
      <c r="C57" s="102"/>
      <c r="D57" s="102"/>
      <c r="E57" s="103"/>
      <c r="F57" s="102"/>
      <c r="G57" s="102"/>
      <c r="H57" s="140">
        <v>5000</v>
      </c>
      <c r="I57" s="231">
        <f>SUM(I58:I59)</f>
        <v>4890</v>
      </c>
      <c r="J57" s="84"/>
    </row>
    <row r="58" spans="1:10" s="46" customFormat="1" ht="30" customHeight="1" x14ac:dyDescent="0.25">
      <c r="A58" s="34" t="s">
        <v>64</v>
      </c>
      <c r="B58" s="21" t="s">
        <v>185</v>
      </c>
      <c r="C58" s="113" t="s">
        <v>314</v>
      </c>
      <c r="D58" s="104" t="s">
        <v>318</v>
      </c>
      <c r="E58" s="105" t="s">
        <v>313</v>
      </c>
      <c r="F58" s="104" t="s">
        <v>315</v>
      </c>
      <c r="G58" s="104" t="s">
        <v>316</v>
      </c>
      <c r="H58" s="109">
        <v>2000</v>
      </c>
      <c r="I58" s="219">
        <v>1890</v>
      </c>
      <c r="J58" s="26"/>
    </row>
    <row r="59" spans="1:10" s="46" customFormat="1" ht="30" customHeight="1" thickBot="1" x14ac:dyDescent="0.3">
      <c r="A59" s="35" t="s">
        <v>66</v>
      </c>
      <c r="B59" s="36" t="s">
        <v>196</v>
      </c>
      <c r="C59" s="106" t="s">
        <v>328</v>
      </c>
      <c r="D59" s="108" t="s">
        <v>329</v>
      </c>
      <c r="E59" s="107" t="s">
        <v>313</v>
      </c>
      <c r="F59" s="108" t="s">
        <v>315</v>
      </c>
      <c r="G59" s="108" t="s">
        <v>316</v>
      </c>
      <c r="H59" s="111">
        <v>3000</v>
      </c>
      <c r="I59" s="220">
        <v>3000</v>
      </c>
      <c r="J59" s="85"/>
    </row>
    <row r="60" spans="1:10" s="46" customFormat="1" ht="30" customHeight="1" x14ac:dyDescent="0.25">
      <c r="A60" s="32" t="s">
        <v>68</v>
      </c>
      <c r="B60" s="33" t="s">
        <v>197</v>
      </c>
      <c r="C60" s="116"/>
      <c r="D60" s="116"/>
      <c r="E60" s="117"/>
      <c r="F60" s="116"/>
      <c r="G60" s="116"/>
      <c r="H60" s="143">
        <v>73500</v>
      </c>
      <c r="I60" s="221">
        <v>30687.200000000001</v>
      </c>
      <c r="J60" s="25"/>
    </row>
    <row r="61" spans="1:10" s="46" customFormat="1" ht="41.25" customHeight="1" thickBot="1" x14ac:dyDescent="0.3">
      <c r="A61" s="35" t="s">
        <v>69</v>
      </c>
      <c r="B61" s="36" t="s">
        <v>198</v>
      </c>
      <c r="C61" s="106" t="s">
        <v>400</v>
      </c>
      <c r="D61" s="108" t="s">
        <v>411</v>
      </c>
      <c r="E61" s="107" t="s">
        <v>313</v>
      </c>
      <c r="F61" s="108" t="s">
        <v>315</v>
      </c>
      <c r="G61" s="108" t="s">
        <v>316</v>
      </c>
      <c r="H61" s="111">
        <v>73500</v>
      </c>
      <c r="I61" s="216">
        <v>30687.200000000001</v>
      </c>
      <c r="J61" s="85"/>
    </row>
    <row r="62" spans="1:10" s="207" customFormat="1" ht="39" customHeight="1" x14ac:dyDescent="0.25">
      <c r="A62" s="32" t="s">
        <v>70</v>
      </c>
      <c r="B62" s="33" t="s">
        <v>199</v>
      </c>
      <c r="C62" s="116"/>
      <c r="D62" s="210"/>
      <c r="E62" s="117"/>
      <c r="F62" s="116"/>
      <c r="G62" s="116"/>
      <c r="H62" s="143">
        <v>719900</v>
      </c>
      <c r="I62" s="231">
        <f>SUM(I63:I67)</f>
        <v>763775</v>
      </c>
      <c r="J62" s="25"/>
    </row>
    <row r="63" spans="1:10" s="207" customFormat="1" ht="30" customHeight="1" x14ac:dyDescent="0.25">
      <c r="A63" s="257" t="s">
        <v>94</v>
      </c>
      <c r="B63" s="258" t="s">
        <v>89</v>
      </c>
      <c r="C63" s="259"/>
      <c r="D63" s="259"/>
      <c r="E63" s="261"/>
      <c r="F63" s="259"/>
      <c r="G63" s="259"/>
      <c r="H63" s="262">
        <v>65900</v>
      </c>
      <c r="I63" s="265"/>
      <c r="J63" s="26"/>
    </row>
    <row r="64" spans="1:10" s="207" customFormat="1" ht="30" customHeight="1" x14ac:dyDescent="0.25">
      <c r="A64" s="257" t="s">
        <v>152</v>
      </c>
      <c r="B64" s="258" t="s">
        <v>200</v>
      </c>
      <c r="C64" s="259"/>
      <c r="D64" s="259"/>
      <c r="E64" s="261"/>
      <c r="F64" s="259"/>
      <c r="G64" s="259"/>
      <c r="H64" s="262">
        <v>650000</v>
      </c>
      <c r="I64" s="265">
        <v>646700</v>
      </c>
      <c r="J64" s="26"/>
    </row>
    <row r="65" spans="1:10" s="207" customFormat="1" ht="30" customHeight="1" x14ac:dyDescent="0.25">
      <c r="A65" s="257" t="s">
        <v>152</v>
      </c>
      <c r="B65" s="258" t="s">
        <v>89</v>
      </c>
      <c r="C65" s="259"/>
      <c r="D65" s="259"/>
      <c r="E65" s="261"/>
      <c r="F65" s="259"/>
      <c r="G65" s="259"/>
      <c r="H65" s="262"/>
      <c r="I65" s="265">
        <v>117075</v>
      </c>
      <c r="J65" s="26"/>
    </row>
    <row r="66" spans="1:10" s="207" customFormat="1" ht="40.5" customHeight="1" x14ac:dyDescent="0.25">
      <c r="A66" s="34" t="s">
        <v>72</v>
      </c>
      <c r="B66" s="21" t="s">
        <v>201</v>
      </c>
      <c r="C66" s="104"/>
      <c r="D66" s="104"/>
      <c r="E66" s="105"/>
      <c r="F66" s="104"/>
      <c r="G66" s="104"/>
      <c r="H66" s="109">
        <v>0</v>
      </c>
      <c r="I66" s="219"/>
      <c r="J66" s="26"/>
    </row>
    <row r="67" spans="1:10" s="207" customFormat="1" ht="30" customHeight="1" thickBot="1" x14ac:dyDescent="0.3">
      <c r="A67" s="35" t="s">
        <v>202</v>
      </c>
      <c r="B67" s="36" t="s">
        <v>88</v>
      </c>
      <c r="C67" s="108" t="s">
        <v>314</v>
      </c>
      <c r="D67" s="108" t="s">
        <v>403</v>
      </c>
      <c r="E67" s="107" t="s">
        <v>313</v>
      </c>
      <c r="F67" s="108" t="s">
        <v>315</v>
      </c>
      <c r="G67" s="108" t="s">
        <v>316</v>
      </c>
      <c r="H67" s="111">
        <v>4000</v>
      </c>
      <c r="I67" s="220"/>
      <c r="J67" s="85"/>
    </row>
    <row r="68" spans="1:10" s="46" customFormat="1" ht="30" customHeight="1" x14ac:dyDescent="0.25">
      <c r="A68" s="32" t="s">
        <v>73</v>
      </c>
      <c r="B68" s="33" t="s">
        <v>203</v>
      </c>
      <c r="C68" s="116"/>
      <c r="D68" s="116"/>
      <c r="E68" s="117"/>
      <c r="F68" s="116"/>
      <c r="G68" s="116"/>
      <c r="H68" s="143">
        <v>13000</v>
      </c>
      <c r="I68" s="221">
        <f>SUM(I69:I71)</f>
        <v>8677.869999999999</v>
      </c>
      <c r="J68" s="25"/>
    </row>
    <row r="69" spans="1:10" s="46" customFormat="1" ht="30" customHeight="1" x14ac:dyDescent="0.25">
      <c r="A69" s="34" t="s">
        <v>75</v>
      </c>
      <c r="B69" s="21" t="s">
        <v>204</v>
      </c>
      <c r="C69" s="104" t="s">
        <v>402</v>
      </c>
      <c r="D69" s="104" t="s">
        <v>407</v>
      </c>
      <c r="E69" s="105" t="s">
        <v>313</v>
      </c>
      <c r="F69" s="104" t="s">
        <v>315</v>
      </c>
      <c r="G69" s="104" t="s">
        <v>316</v>
      </c>
      <c r="H69" s="109">
        <v>5000</v>
      </c>
      <c r="I69" s="219">
        <v>4967.87</v>
      </c>
      <c r="J69" s="26"/>
    </row>
    <row r="70" spans="1:10" s="46" customFormat="1" ht="30" customHeight="1" x14ac:dyDescent="0.25">
      <c r="A70" s="34" t="s">
        <v>76</v>
      </c>
      <c r="B70" s="21" t="s">
        <v>205</v>
      </c>
      <c r="C70" s="104"/>
      <c r="D70" s="104"/>
      <c r="E70" s="105"/>
      <c r="F70" s="104"/>
      <c r="G70" s="104"/>
      <c r="H70" s="109">
        <v>5000</v>
      </c>
      <c r="I70" s="219">
        <v>0</v>
      </c>
      <c r="J70" s="26"/>
    </row>
    <row r="71" spans="1:10" s="46" customFormat="1" ht="30" customHeight="1" thickBot="1" x14ac:dyDescent="0.3">
      <c r="A71" s="35" t="s">
        <v>206</v>
      </c>
      <c r="B71" s="36" t="s">
        <v>207</v>
      </c>
      <c r="C71" s="108" t="s">
        <v>323</v>
      </c>
      <c r="D71" s="108" t="s">
        <v>324</v>
      </c>
      <c r="E71" s="107" t="s">
        <v>313</v>
      </c>
      <c r="F71" s="108" t="s">
        <v>315</v>
      </c>
      <c r="G71" s="108" t="s">
        <v>316</v>
      </c>
      <c r="H71" s="111">
        <v>3000</v>
      </c>
      <c r="I71" s="220">
        <v>3710</v>
      </c>
      <c r="J71" s="85"/>
    </row>
    <row r="72" spans="1:10" s="46" customFormat="1" ht="30" customHeight="1" x14ac:dyDescent="0.25">
      <c r="A72" s="32" t="s">
        <v>77</v>
      </c>
      <c r="B72" s="33" t="s">
        <v>208</v>
      </c>
      <c r="C72" s="116"/>
      <c r="D72" s="116"/>
      <c r="E72" s="117"/>
      <c r="F72" s="116"/>
      <c r="G72" s="116"/>
      <c r="H72" s="143">
        <v>28000</v>
      </c>
      <c r="I72" s="221">
        <f>SUM(I73:I77)</f>
        <v>14670</v>
      </c>
      <c r="J72" s="25"/>
    </row>
    <row r="73" spans="1:10" s="46" customFormat="1" ht="30" customHeight="1" x14ac:dyDescent="0.25">
      <c r="A73" s="34" t="s">
        <v>78</v>
      </c>
      <c r="B73" s="21" t="s">
        <v>209</v>
      </c>
      <c r="C73" s="104" t="s">
        <v>314</v>
      </c>
      <c r="D73" s="104" t="s">
        <v>318</v>
      </c>
      <c r="E73" s="105" t="s">
        <v>332</v>
      </c>
      <c r="F73" s="104" t="s">
        <v>315</v>
      </c>
      <c r="G73" s="104"/>
      <c r="H73" s="109">
        <v>3000</v>
      </c>
      <c r="I73" s="219"/>
      <c r="J73" s="26"/>
    </row>
    <row r="74" spans="1:10" s="46" customFormat="1" ht="30" customHeight="1" x14ac:dyDescent="0.25">
      <c r="A74" s="34" t="s">
        <v>115</v>
      </c>
      <c r="B74" s="21" t="s">
        <v>89</v>
      </c>
      <c r="C74" s="104"/>
      <c r="D74" s="104"/>
      <c r="E74" s="105"/>
      <c r="F74" s="104"/>
      <c r="G74" s="104"/>
      <c r="H74" s="144"/>
      <c r="I74" s="219"/>
      <c r="J74" s="26"/>
    </row>
    <row r="75" spans="1:10" s="46" customFormat="1" ht="30" customHeight="1" x14ac:dyDescent="0.25">
      <c r="A75" s="34" t="s">
        <v>80</v>
      </c>
      <c r="B75" s="21" t="s">
        <v>147</v>
      </c>
      <c r="C75" s="104"/>
      <c r="D75" s="104"/>
      <c r="E75" s="105"/>
      <c r="F75" s="104"/>
      <c r="G75" s="104"/>
      <c r="H75" s="109">
        <v>10000</v>
      </c>
      <c r="I75" s="219"/>
      <c r="J75" s="26"/>
    </row>
    <row r="76" spans="1:10" s="46" customFormat="1" ht="30" customHeight="1" x14ac:dyDescent="0.25">
      <c r="A76" s="34" t="s">
        <v>210</v>
      </c>
      <c r="B76" s="21" t="s">
        <v>211</v>
      </c>
      <c r="C76" s="13"/>
      <c r="D76" s="13"/>
      <c r="E76" s="13"/>
      <c r="F76" s="13"/>
      <c r="G76" s="13"/>
      <c r="H76" s="154">
        <v>0</v>
      </c>
      <c r="I76" s="219"/>
      <c r="J76" s="26"/>
    </row>
    <row r="77" spans="1:10" s="46" customFormat="1" ht="30" customHeight="1" thickBot="1" x14ac:dyDescent="0.3">
      <c r="A77" s="35" t="s">
        <v>212</v>
      </c>
      <c r="B77" s="36" t="s">
        <v>176</v>
      </c>
      <c r="C77" s="104" t="s">
        <v>328</v>
      </c>
      <c r="D77" s="104" t="s">
        <v>330</v>
      </c>
      <c r="E77" s="105" t="s">
        <v>313</v>
      </c>
      <c r="F77" s="104" t="s">
        <v>315</v>
      </c>
      <c r="G77" s="104" t="s">
        <v>316</v>
      </c>
      <c r="H77" s="109">
        <v>15000</v>
      </c>
      <c r="I77" s="220">
        <v>14670</v>
      </c>
      <c r="J77" s="85"/>
    </row>
    <row r="78" spans="1:10" s="46" customFormat="1" ht="30" customHeight="1" x14ac:dyDescent="0.25">
      <c r="A78" s="32" t="s">
        <v>81</v>
      </c>
      <c r="B78" s="33" t="s">
        <v>213</v>
      </c>
      <c r="C78" s="116"/>
      <c r="D78" s="116"/>
      <c r="E78" s="117"/>
      <c r="F78" s="116"/>
      <c r="G78" s="116"/>
      <c r="H78" s="143">
        <v>135000</v>
      </c>
      <c r="I78" s="221">
        <f>SUM(I79:I80)</f>
        <v>84147</v>
      </c>
      <c r="J78" s="25"/>
    </row>
    <row r="79" spans="1:10" s="46" customFormat="1" ht="30" customHeight="1" x14ac:dyDescent="0.25">
      <c r="A79" s="34" t="s">
        <v>82</v>
      </c>
      <c r="B79" s="21" t="s">
        <v>214</v>
      </c>
      <c r="C79" s="104" t="s">
        <v>402</v>
      </c>
      <c r="D79" s="104" t="s">
        <v>365</v>
      </c>
      <c r="E79" s="105" t="s">
        <v>313</v>
      </c>
      <c r="F79" s="104" t="s">
        <v>315</v>
      </c>
      <c r="G79" s="104" t="s">
        <v>316</v>
      </c>
      <c r="H79" s="109">
        <v>120000</v>
      </c>
      <c r="I79" s="219">
        <v>84147</v>
      </c>
      <c r="J79" s="26"/>
    </row>
    <row r="80" spans="1:10" s="46" customFormat="1" ht="30" customHeight="1" thickBot="1" x14ac:dyDescent="0.3">
      <c r="A80" s="35" t="s">
        <v>215</v>
      </c>
      <c r="B80" s="36" t="s">
        <v>174</v>
      </c>
      <c r="C80" s="108" t="s">
        <v>314</v>
      </c>
      <c r="D80" s="108" t="s">
        <v>318</v>
      </c>
      <c r="E80" s="107" t="s">
        <v>332</v>
      </c>
      <c r="F80" s="108" t="s">
        <v>315</v>
      </c>
      <c r="G80" s="108"/>
      <c r="H80" s="111">
        <v>15000</v>
      </c>
      <c r="I80" s="220"/>
      <c r="J80" s="85"/>
    </row>
    <row r="81" spans="1:10" s="46" customFormat="1" ht="30" customHeight="1" x14ac:dyDescent="0.25">
      <c r="A81" s="32" t="s">
        <v>83</v>
      </c>
      <c r="B81" s="33" t="s">
        <v>216</v>
      </c>
      <c r="C81" s="116"/>
      <c r="D81" s="116"/>
      <c r="E81" s="117"/>
      <c r="F81" s="116"/>
      <c r="G81" s="116"/>
      <c r="H81" s="143">
        <v>3000</v>
      </c>
      <c r="I81" s="221">
        <v>3000</v>
      </c>
      <c r="J81" s="25"/>
    </row>
    <row r="82" spans="1:10" s="46" customFormat="1" ht="30" customHeight="1" thickBot="1" x14ac:dyDescent="0.3">
      <c r="A82" s="35" t="s">
        <v>85</v>
      </c>
      <c r="B82" s="36" t="s">
        <v>217</v>
      </c>
      <c r="C82" s="108" t="s">
        <v>328</v>
      </c>
      <c r="D82" s="139" t="s">
        <v>329</v>
      </c>
      <c r="E82" s="107" t="s">
        <v>313</v>
      </c>
      <c r="F82" s="108" t="s">
        <v>315</v>
      </c>
      <c r="G82" s="108" t="s">
        <v>316</v>
      </c>
      <c r="H82" s="111">
        <v>3000</v>
      </c>
      <c r="I82" s="220">
        <v>3000</v>
      </c>
      <c r="J82" s="85"/>
    </row>
    <row r="83" spans="1:10" s="46" customFormat="1" ht="30" customHeight="1" x14ac:dyDescent="0.25">
      <c r="A83" s="32" t="s">
        <v>90</v>
      </c>
      <c r="B83" s="33" t="s">
        <v>422</v>
      </c>
      <c r="C83" s="116"/>
      <c r="D83" s="116"/>
      <c r="E83" s="117"/>
      <c r="F83" s="116"/>
      <c r="G83" s="116"/>
      <c r="H83" s="143">
        <v>3000</v>
      </c>
      <c r="I83" s="222">
        <f>SUM(I84:I86)</f>
        <v>0</v>
      </c>
      <c r="J83" s="25"/>
    </row>
    <row r="84" spans="1:10" s="46" customFormat="1" ht="30" customHeight="1" x14ac:dyDescent="0.25">
      <c r="A84" s="34" t="s">
        <v>218</v>
      </c>
      <c r="B84" s="21" t="s">
        <v>219</v>
      </c>
      <c r="C84" s="104" t="s">
        <v>314</v>
      </c>
      <c r="D84" s="104" t="s">
        <v>318</v>
      </c>
      <c r="E84" s="105" t="s">
        <v>332</v>
      </c>
      <c r="F84" s="104" t="s">
        <v>315</v>
      </c>
      <c r="G84" s="104"/>
      <c r="H84" s="109">
        <v>3000</v>
      </c>
      <c r="I84" s="219"/>
      <c r="J84" s="26"/>
    </row>
    <row r="85" spans="1:10" s="46" customFormat="1" ht="30" customHeight="1" x14ac:dyDescent="0.25">
      <c r="A85" s="34" t="s">
        <v>115</v>
      </c>
      <c r="B85" s="21" t="s">
        <v>89</v>
      </c>
      <c r="C85" s="104"/>
      <c r="D85" s="104"/>
      <c r="E85" s="105"/>
      <c r="F85" s="104"/>
      <c r="G85" s="104"/>
      <c r="H85" s="144"/>
      <c r="I85" s="219"/>
      <c r="J85" s="26"/>
    </row>
    <row r="86" spans="1:10" s="46" customFormat="1" ht="30" customHeight="1" thickBot="1" x14ac:dyDescent="0.3">
      <c r="A86" s="35" t="s">
        <v>220</v>
      </c>
      <c r="B86" s="36"/>
      <c r="C86" s="108"/>
      <c r="D86" s="108"/>
      <c r="E86" s="107"/>
      <c r="F86" s="108"/>
      <c r="G86" s="108"/>
      <c r="H86" s="111">
        <v>0</v>
      </c>
      <c r="I86" s="220"/>
      <c r="J86" s="85"/>
    </row>
    <row r="87" spans="1:10" s="46" customFormat="1" ht="30" customHeight="1" thickBot="1" x14ac:dyDescent="0.3">
      <c r="A87" s="38" t="s">
        <v>92</v>
      </c>
      <c r="B87" s="39" t="s">
        <v>221</v>
      </c>
      <c r="C87" s="114"/>
      <c r="D87" s="114"/>
      <c r="E87" s="115"/>
      <c r="F87" s="114"/>
      <c r="G87" s="114"/>
      <c r="H87" s="145">
        <v>250000</v>
      </c>
      <c r="I87" s="223"/>
      <c r="J87" s="8"/>
    </row>
    <row r="88" spans="1:10" s="46" customFormat="1" ht="30" customHeight="1" thickBot="1" x14ac:dyDescent="0.3">
      <c r="A88" s="38" t="s">
        <v>96</v>
      </c>
      <c r="B88" s="39" t="s">
        <v>222</v>
      </c>
      <c r="C88" s="114" t="s">
        <v>314</v>
      </c>
      <c r="D88" s="114" t="s">
        <v>412</v>
      </c>
      <c r="E88" s="115" t="s">
        <v>332</v>
      </c>
      <c r="F88" s="114" t="s">
        <v>315</v>
      </c>
      <c r="G88" s="114"/>
      <c r="H88" s="145">
        <v>168000</v>
      </c>
      <c r="I88" s="228">
        <v>50400</v>
      </c>
      <c r="J88" s="8"/>
    </row>
    <row r="89" spans="1:10" s="46" customFormat="1" ht="30" customHeight="1" thickBot="1" x14ac:dyDescent="0.3">
      <c r="A89" s="38" t="s">
        <v>100</v>
      </c>
      <c r="B89" s="39" t="s">
        <v>223</v>
      </c>
      <c r="C89" s="114" t="s">
        <v>314</v>
      </c>
      <c r="D89" s="114" t="s">
        <v>412</v>
      </c>
      <c r="E89" s="115" t="s">
        <v>332</v>
      </c>
      <c r="F89" s="114" t="s">
        <v>315</v>
      </c>
      <c r="G89" s="114"/>
      <c r="H89" s="145">
        <v>30000</v>
      </c>
      <c r="I89" s="228">
        <v>9000</v>
      </c>
      <c r="J89" s="8"/>
    </row>
    <row r="90" spans="1:10" s="46" customFormat="1" ht="30" customHeight="1" x14ac:dyDescent="0.25">
      <c r="A90" s="32" t="s">
        <v>103</v>
      </c>
      <c r="B90" s="33" t="s">
        <v>224</v>
      </c>
      <c r="C90" s="116"/>
      <c r="D90" s="116"/>
      <c r="E90" s="117"/>
      <c r="F90" s="116"/>
      <c r="G90" s="116"/>
      <c r="H90" s="143">
        <v>73500</v>
      </c>
      <c r="I90" s="221">
        <f>SUM(I91:I92)</f>
        <v>50000</v>
      </c>
      <c r="J90" s="25"/>
    </row>
    <row r="91" spans="1:10" s="46" customFormat="1" ht="30" customHeight="1" x14ac:dyDescent="0.25">
      <c r="A91" s="34" t="s">
        <v>105</v>
      </c>
      <c r="B91" s="21" t="s">
        <v>21</v>
      </c>
      <c r="C91" s="104" t="s">
        <v>314</v>
      </c>
      <c r="D91" s="104" t="s">
        <v>333</v>
      </c>
      <c r="E91" s="105" t="s">
        <v>313</v>
      </c>
      <c r="F91" s="104" t="s">
        <v>315</v>
      </c>
      <c r="G91" s="104" t="s">
        <v>316</v>
      </c>
      <c r="H91" s="109">
        <v>50000</v>
      </c>
      <c r="I91" s="219">
        <v>50000</v>
      </c>
      <c r="J91" s="26"/>
    </row>
    <row r="92" spans="1:10" s="46" customFormat="1" ht="30" customHeight="1" thickBot="1" x14ac:dyDescent="0.3">
      <c r="A92" s="34" t="s">
        <v>107</v>
      </c>
      <c r="B92" s="21" t="s">
        <v>22</v>
      </c>
      <c r="C92" s="104"/>
      <c r="D92" s="104"/>
      <c r="E92" s="105"/>
      <c r="F92" s="104"/>
      <c r="G92" s="104"/>
      <c r="H92" s="109">
        <v>23500</v>
      </c>
      <c r="I92" s="219"/>
      <c r="J92" s="26"/>
    </row>
    <row r="93" spans="1:10" s="46" customFormat="1" ht="30" customHeight="1" x14ac:dyDescent="0.25">
      <c r="A93" s="32" t="s">
        <v>108</v>
      </c>
      <c r="B93" s="33" t="s">
        <v>5</v>
      </c>
      <c r="C93" s="116"/>
      <c r="D93" s="116"/>
      <c r="E93" s="117"/>
      <c r="F93" s="116"/>
      <c r="G93" s="116"/>
      <c r="H93" s="143">
        <v>80000</v>
      </c>
      <c r="I93" s="221">
        <v>25200</v>
      </c>
      <c r="J93" s="25"/>
    </row>
    <row r="94" spans="1:10" s="46" customFormat="1" ht="30" customHeight="1" thickBot="1" x14ac:dyDescent="0.3">
      <c r="A94" s="34" t="s">
        <v>110</v>
      </c>
      <c r="B94" s="21" t="s">
        <v>21</v>
      </c>
      <c r="C94" s="104" t="s">
        <v>413</v>
      </c>
      <c r="D94" s="104" t="s">
        <v>414</v>
      </c>
      <c r="E94" s="105" t="s">
        <v>332</v>
      </c>
      <c r="F94" s="104" t="s">
        <v>315</v>
      </c>
      <c r="G94" s="104"/>
      <c r="H94" s="109">
        <v>80000</v>
      </c>
      <c r="I94" s="219">
        <v>25200</v>
      </c>
      <c r="J94" s="26"/>
    </row>
    <row r="95" spans="1:10" s="46" customFormat="1" ht="30" customHeight="1" thickBot="1" x14ac:dyDescent="0.3">
      <c r="A95" s="38" t="s">
        <v>112</v>
      </c>
      <c r="B95" s="39" t="s">
        <v>227</v>
      </c>
      <c r="C95" s="114"/>
      <c r="D95" s="114"/>
      <c r="E95" s="115"/>
      <c r="F95" s="114"/>
      <c r="G95" s="114"/>
      <c r="H95" s="145">
        <v>75000</v>
      </c>
      <c r="I95" s="223"/>
      <c r="J95" s="8"/>
    </row>
    <row r="96" spans="1:10" s="46" customFormat="1" ht="30" customHeight="1" x14ac:dyDescent="0.25">
      <c r="A96" s="32" t="s">
        <v>118</v>
      </c>
      <c r="B96" s="33" t="s">
        <v>228</v>
      </c>
      <c r="C96" s="116"/>
      <c r="D96" s="116"/>
      <c r="E96" s="117"/>
      <c r="F96" s="116"/>
      <c r="G96" s="116"/>
      <c r="H96" s="143">
        <v>12000</v>
      </c>
      <c r="I96" s="222">
        <f>SUM(I97:I97)</f>
        <v>0</v>
      </c>
      <c r="J96" s="25"/>
    </row>
    <row r="97" spans="1:10" s="46" customFormat="1" ht="30" customHeight="1" thickBot="1" x14ac:dyDescent="0.3">
      <c r="A97" s="34" t="s">
        <v>120</v>
      </c>
      <c r="B97" s="21" t="s">
        <v>21</v>
      </c>
      <c r="C97" s="104"/>
      <c r="D97" s="104"/>
      <c r="E97" s="105"/>
      <c r="F97" s="104"/>
      <c r="G97" s="104"/>
      <c r="H97" s="109">
        <v>12000</v>
      </c>
      <c r="I97" s="219"/>
      <c r="J97" s="26"/>
    </row>
    <row r="98" spans="1:10" s="46" customFormat="1" ht="30" customHeight="1" x14ac:dyDescent="0.25">
      <c r="A98" s="32" t="s">
        <v>121</v>
      </c>
      <c r="B98" s="33" t="s">
        <v>229</v>
      </c>
      <c r="C98" s="116"/>
      <c r="D98" s="116"/>
      <c r="E98" s="117"/>
      <c r="F98" s="116"/>
      <c r="G98" s="116"/>
      <c r="H98" s="143">
        <v>100000</v>
      </c>
      <c r="I98" s="221">
        <v>47400</v>
      </c>
      <c r="J98" s="25"/>
    </row>
    <row r="99" spans="1:10" s="46" customFormat="1" ht="45.75" customHeight="1" thickBot="1" x14ac:dyDescent="0.3">
      <c r="A99" s="35" t="s">
        <v>230</v>
      </c>
      <c r="B99" s="36" t="s">
        <v>147</v>
      </c>
      <c r="C99" s="108" t="s">
        <v>314</v>
      </c>
      <c r="D99" s="108" t="s">
        <v>415</v>
      </c>
      <c r="E99" s="107" t="s">
        <v>332</v>
      </c>
      <c r="F99" s="108" t="s">
        <v>315</v>
      </c>
      <c r="G99" s="108"/>
      <c r="H99" s="111">
        <v>100000</v>
      </c>
      <c r="I99" s="220">
        <v>47400</v>
      </c>
      <c r="J99" s="85"/>
    </row>
    <row r="100" spans="1:10" s="46" customFormat="1" ht="30" customHeight="1" x14ac:dyDescent="0.25">
      <c r="A100" s="32" t="s">
        <v>122</v>
      </c>
      <c r="B100" s="33" t="s">
        <v>231</v>
      </c>
      <c r="C100" s="116"/>
      <c r="D100" s="116"/>
      <c r="E100" s="117"/>
      <c r="F100" s="116"/>
      <c r="G100" s="116"/>
      <c r="H100" s="143">
        <v>88100</v>
      </c>
      <c r="I100" s="224">
        <f>SUM(I101:I106)</f>
        <v>0</v>
      </c>
      <c r="J100" s="25"/>
    </row>
    <row r="101" spans="1:10" s="46" customFormat="1" ht="30" customHeight="1" x14ac:dyDescent="0.25">
      <c r="A101" s="34" t="s">
        <v>232</v>
      </c>
      <c r="B101" s="21" t="s">
        <v>233</v>
      </c>
      <c r="C101" s="104" t="s">
        <v>314</v>
      </c>
      <c r="D101" s="104" t="s">
        <v>318</v>
      </c>
      <c r="E101" s="105" t="s">
        <v>332</v>
      </c>
      <c r="F101" s="104" t="s">
        <v>315</v>
      </c>
      <c r="G101" s="104"/>
      <c r="H101" s="109">
        <v>5000</v>
      </c>
      <c r="I101" s="219"/>
      <c r="J101" s="26"/>
    </row>
    <row r="102" spans="1:10" s="46" customFormat="1" ht="30" customHeight="1" x14ac:dyDescent="0.25">
      <c r="A102" s="34" t="s">
        <v>234</v>
      </c>
      <c r="B102" s="21" t="s">
        <v>20</v>
      </c>
      <c r="C102" s="104"/>
      <c r="D102" s="104"/>
      <c r="E102" s="105"/>
      <c r="F102" s="104"/>
      <c r="G102" s="104"/>
      <c r="H102" s="109">
        <v>0</v>
      </c>
      <c r="I102" s="219"/>
      <c r="J102" s="26"/>
    </row>
    <row r="103" spans="1:10" s="46" customFormat="1" ht="30" customHeight="1" x14ac:dyDescent="0.25">
      <c r="A103" s="34" t="s">
        <v>235</v>
      </c>
      <c r="B103" s="21" t="s">
        <v>147</v>
      </c>
      <c r="C103" s="104" t="s">
        <v>413</v>
      </c>
      <c r="D103" s="104" t="s">
        <v>414</v>
      </c>
      <c r="E103" s="105" t="s">
        <v>332</v>
      </c>
      <c r="F103" s="104" t="s">
        <v>315</v>
      </c>
      <c r="G103" s="104"/>
      <c r="H103" s="109">
        <v>10000</v>
      </c>
      <c r="I103" s="219"/>
      <c r="J103" s="26"/>
    </row>
    <row r="104" spans="1:10" s="46" customFormat="1" ht="30" customHeight="1" x14ac:dyDescent="0.25">
      <c r="A104" s="34" t="s">
        <v>236</v>
      </c>
      <c r="B104" s="21" t="s">
        <v>145</v>
      </c>
      <c r="C104" s="118"/>
      <c r="D104" s="119"/>
      <c r="E104" s="119"/>
      <c r="F104" s="119"/>
      <c r="G104" s="120"/>
      <c r="H104" s="156">
        <v>2500</v>
      </c>
      <c r="I104" s="219"/>
      <c r="J104" s="26"/>
    </row>
    <row r="105" spans="1:10" s="46" customFormat="1" ht="30" customHeight="1" x14ac:dyDescent="0.25">
      <c r="A105" s="34" t="s">
        <v>237</v>
      </c>
      <c r="B105" s="21" t="s">
        <v>238</v>
      </c>
      <c r="C105" s="121"/>
      <c r="D105" s="122"/>
      <c r="E105" s="122"/>
      <c r="F105" s="122"/>
      <c r="G105" s="122"/>
      <c r="H105" s="109">
        <v>40000</v>
      </c>
      <c r="I105" s="225"/>
      <c r="J105" s="86"/>
    </row>
    <row r="106" spans="1:10" s="46" customFormat="1" ht="30" customHeight="1" thickBot="1" x14ac:dyDescent="0.3">
      <c r="A106" s="35" t="s">
        <v>239</v>
      </c>
      <c r="B106" s="36" t="s">
        <v>176</v>
      </c>
      <c r="C106" s="106" t="s">
        <v>328</v>
      </c>
      <c r="D106" s="108" t="s">
        <v>330</v>
      </c>
      <c r="E106" s="107" t="s">
        <v>332</v>
      </c>
      <c r="F106" s="108" t="s">
        <v>315</v>
      </c>
      <c r="G106" s="108"/>
      <c r="H106" s="111">
        <v>30600</v>
      </c>
      <c r="I106" s="220"/>
      <c r="J106" s="85"/>
    </row>
    <row r="107" spans="1:10" s="46" customFormat="1" ht="30" customHeight="1" thickBot="1" x14ac:dyDescent="0.3">
      <c r="A107" s="38" t="s">
        <v>123</v>
      </c>
      <c r="B107" s="39" t="s">
        <v>240</v>
      </c>
      <c r="C107" s="114"/>
      <c r="D107" s="114"/>
      <c r="E107" s="115"/>
      <c r="F107" s="114"/>
      <c r="G107" s="114"/>
      <c r="H107" s="145">
        <v>250000</v>
      </c>
      <c r="I107" s="223"/>
      <c r="J107" s="8"/>
    </row>
    <row r="108" spans="1:10" s="46" customFormat="1" ht="30" customHeight="1" x14ac:dyDescent="0.25">
      <c r="A108" s="32" t="s">
        <v>124</v>
      </c>
      <c r="B108" s="33" t="s">
        <v>241</v>
      </c>
      <c r="C108" s="123"/>
      <c r="D108" s="116"/>
      <c r="E108" s="124"/>
      <c r="F108" s="124"/>
      <c r="G108" s="124"/>
      <c r="H108" s="143">
        <v>67880</v>
      </c>
      <c r="I108" s="222">
        <f>SUM(I109:I114)</f>
        <v>4859.53</v>
      </c>
      <c r="J108" s="25"/>
    </row>
    <row r="109" spans="1:10" s="46" customFormat="1" ht="30" customHeight="1" x14ac:dyDescent="0.25">
      <c r="A109" s="34" t="s">
        <v>242</v>
      </c>
      <c r="B109" s="21" t="s">
        <v>147</v>
      </c>
      <c r="C109" s="104" t="s">
        <v>413</v>
      </c>
      <c r="D109" s="104" t="s">
        <v>414</v>
      </c>
      <c r="E109" s="105" t="s">
        <v>332</v>
      </c>
      <c r="F109" s="104" t="s">
        <v>315</v>
      </c>
      <c r="G109" s="119"/>
      <c r="H109" s="109">
        <v>10000</v>
      </c>
      <c r="I109" s="219"/>
      <c r="J109" s="26"/>
    </row>
    <row r="110" spans="1:10" s="46" customFormat="1" ht="30" customHeight="1" x14ac:dyDescent="0.25">
      <c r="A110" s="34" t="s">
        <v>243</v>
      </c>
      <c r="B110" s="21" t="s">
        <v>145</v>
      </c>
      <c r="C110" s="118"/>
      <c r="D110" s="119"/>
      <c r="E110" s="119"/>
      <c r="F110" s="119"/>
      <c r="G110" s="119"/>
      <c r="H110" s="109">
        <v>5000</v>
      </c>
      <c r="I110" s="219"/>
      <c r="J110" s="26"/>
    </row>
    <row r="111" spans="1:10" s="46" customFormat="1" ht="30" customHeight="1" x14ac:dyDescent="0.25">
      <c r="A111" s="34" t="s">
        <v>244</v>
      </c>
      <c r="B111" s="21" t="s">
        <v>20</v>
      </c>
      <c r="C111" s="104"/>
      <c r="D111" s="104"/>
      <c r="E111" s="105"/>
      <c r="F111" s="104"/>
      <c r="G111" s="104"/>
      <c r="H111" s="109">
        <v>0</v>
      </c>
      <c r="I111" s="219"/>
      <c r="J111" s="26"/>
    </row>
    <row r="112" spans="1:10" s="46" customFormat="1" ht="30" customHeight="1" x14ac:dyDescent="0.25">
      <c r="A112" s="34" t="s">
        <v>245</v>
      </c>
      <c r="B112" s="64" t="s">
        <v>168</v>
      </c>
      <c r="C112" s="104"/>
      <c r="D112" s="104"/>
      <c r="E112" s="105"/>
      <c r="F112" s="104"/>
      <c r="G112" s="104"/>
      <c r="H112" s="109">
        <v>7200</v>
      </c>
      <c r="I112" s="219"/>
      <c r="J112" s="26"/>
    </row>
    <row r="113" spans="1:10" s="46" customFormat="1" ht="30" customHeight="1" x14ac:dyDescent="0.25">
      <c r="A113" s="34" t="s">
        <v>246</v>
      </c>
      <c r="B113" s="21" t="s">
        <v>159</v>
      </c>
      <c r="C113" s="157" t="s">
        <v>402</v>
      </c>
      <c r="D113" s="139" t="s">
        <v>407</v>
      </c>
      <c r="E113" s="160" t="s">
        <v>332</v>
      </c>
      <c r="F113" s="160" t="s">
        <v>315</v>
      </c>
      <c r="G113" s="160"/>
      <c r="H113" s="156">
        <v>4880</v>
      </c>
      <c r="I113" s="219">
        <v>4859.53</v>
      </c>
      <c r="J113" s="26"/>
    </row>
    <row r="114" spans="1:10" s="46" customFormat="1" ht="30" customHeight="1" thickBot="1" x14ac:dyDescent="0.3">
      <c r="A114" s="35" t="s">
        <v>247</v>
      </c>
      <c r="B114" s="36" t="s">
        <v>176</v>
      </c>
      <c r="C114" s="108" t="s">
        <v>328</v>
      </c>
      <c r="D114" s="108" t="s">
        <v>330</v>
      </c>
      <c r="E114" s="107" t="s">
        <v>332</v>
      </c>
      <c r="F114" s="108" t="s">
        <v>315</v>
      </c>
      <c r="G114" s="108"/>
      <c r="H114" s="111">
        <v>40800</v>
      </c>
      <c r="I114" s="220"/>
      <c r="J114" s="85"/>
    </row>
    <row r="115" spans="1:10" s="46" customFormat="1" ht="30" customHeight="1" x14ac:dyDescent="0.25">
      <c r="A115" s="32" t="s">
        <v>126</v>
      </c>
      <c r="B115" s="33" t="s">
        <v>248</v>
      </c>
      <c r="C115" s="116"/>
      <c r="D115" s="116"/>
      <c r="E115" s="117"/>
      <c r="F115" s="116"/>
      <c r="G115" s="116"/>
      <c r="H115" s="143">
        <v>24900</v>
      </c>
      <c r="I115" s="222">
        <f>SUM(I116:I120)</f>
        <v>0</v>
      </c>
      <c r="J115" s="25"/>
    </row>
    <row r="116" spans="1:10" s="46" customFormat="1" ht="30" customHeight="1" x14ac:dyDescent="0.25">
      <c r="A116" s="34" t="s">
        <v>249</v>
      </c>
      <c r="B116" s="21" t="s">
        <v>20</v>
      </c>
      <c r="C116" s="104"/>
      <c r="D116" s="104"/>
      <c r="E116" s="105"/>
      <c r="F116" s="104"/>
      <c r="G116" s="104"/>
      <c r="H116" s="109">
        <v>0</v>
      </c>
      <c r="I116" s="219"/>
      <c r="J116" s="26"/>
    </row>
    <row r="117" spans="1:10" s="46" customFormat="1" ht="30" customHeight="1" x14ac:dyDescent="0.25">
      <c r="A117" s="34" t="s">
        <v>250</v>
      </c>
      <c r="B117" s="21" t="s">
        <v>251</v>
      </c>
      <c r="C117" s="157" t="s">
        <v>314</v>
      </c>
      <c r="D117" s="158" t="s">
        <v>318</v>
      </c>
      <c r="E117" s="160" t="s">
        <v>332</v>
      </c>
      <c r="F117" s="160" t="s">
        <v>315</v>
      </c>
      <c r="G117" s="160"/>
      <c r="H117" s="159">
        <v>5000</v>
      </c>
      <c r="I117" s="219"/>
      <c r="J117" s="26"/>
    </row>
    <row r="118" spans="1:10" s="46" customFormat="1" ht="30" customHeight="1" x14ac:dyDescent="0.25">
      <c r="A118" s="34" t="s">
        <v>252</v>
      </c>
      <c r="B118" s="21" t="s">
        <v>145</v>
      </c>
      <c r="C118" s="118"/>
      <c r="D118" s="119"/>
      <c r="E118" s="119"/>
      <c r="F118" s="119"/>
      <c r="G118" s="119"/>
      <c r="H118" s="156">
        <v>2500</v>
      </c>
      <c r="I118" s="219"/>
      <c r="J118" s="26"/>
    </row>
    <row r="119" spans="1:10" s="46" customFormat="1" ht="30" customHeight="1" x14ac:dyDescent="0.25">
      <c r="A119" s="34" t="s">
        <v>253</v>
      </c>
      <c r="B119" s="21" t="s">
        <v>147</v>
      </c>
      <c r="C119" s="104" t="s">
        <v>413</v>
      </c>
      <c r="D119" s="104" t="s">
        <v>414</v>
      </c>
      <c r="E119" s="105" t="s">
        <v>332</v>
      </c>
      <c r="F119" s="104" t="s">
        <v>315</v>
      </c>
      <c r="G119" s="119"/>
      <c r="H119" s="156">
        <v>10000</v>
      </c>
      <c r="I119" s="219"/>
      <c r="J119" s="26"/>
    </row>
    <row r="120" spans="1:10" s="46" customFormat="1" ht="30" customHeight="1" thickBot="1" x14ac:dyDescent="0.3">
      <c r="A120" s="35" t="s">
        <v>254</v>
      </c>
      <c r="B120" s="36" t="s">
        <v>176</v>
      </c>
      <c r="C120" s="161" t="s">
        <v>328</v>
      </c>
      <c r="D120" s="149" t="s">
        <v>330</v>
      </c>
      <c r="E120" s="162" t="s">
        <v>332</v>
      </c>
      <c r="F120" s="162" t="s">
        <v>315</v>
      </c>
      <c r="G120" s="162"/>
      <c r="H120" s="163">
        <v>7400</v>
      </c>
      <c r="I120" s="220"/>
      <c r="J120" s="85"/>
    </row>
    <row r="121" spans="1:10" s="46" customFormat="1" ht="30" customHeight="1" thickBot="1" x14ac:dyDescent="0.3">
      <c r="A121" s="38" t="s">
        <v>128</v>
      </c>
      <c r="B121" s="39" t="s">
        <v>255</v>
      </c>
      <c r="C121" s="127"/>
      <c r="D121" s="128"/>
      <c r="E121" s="128"/>
      <c r="F121" s="128"/>
      <c r="G121" s="128"/>
      <c r="H121" s="147">
        <v>150000</v>
      </c>
      <c r="I121" s="223"/>
      <c r="J121" s="8"/>
    </row>
    <row r="122" spans="1:10" s="46" customFormat="1" ht="30" customHeight="1" x14ac:dyDescent="0.25">
      <c r="A122" s="32" t="s">
        <v>130</v>
      </c>
      <c r="B122" s="33" t="s">
        <v>6</v>
      </c>
      <c r="C122" s="116"/>
      <c r="D122" s="116"/>
      <c r="E122" s="117"/>
      <c r="F122" s="116"/>
      <c r="G122" s="116"/>
      <c r="H122" s="143">
        <v>5000</v>
      </c>
      <c r="I122" s="222">
        <f>SUM(I123)</f>
        <v>0</v>
      </c>
      <c r="J122" s="25"/>
    </row>
    <row r="123" spans="1:10" s="46" customFormat="1" ht="30" customHeight="1" thickBot="1" x14ac:dyDescent="0.3">
      <c r="A123" s="35" t="s">
        <v>256</v>
      </c>
      <c r="B123" s="36" t="s">
        <v>205</v>
      </c>
      <c r="C123" s="108"/>
      <c r="D123" s="108"/>
      <c r="E123" s="107"/>
      <c r="F123" s="108"/>
      <c r="G123" s="108"/>
      <c r="H123" s="111">
        <v>5000</v>
      </c>
      <c r="I123" s="220"/>
      <c r="J123" s="85"/>
    </row>
    <row r="124" spans="1:10" s="46" customFormat="1" ht="30" customHeight="1" x14ac:dyDescent="0.25">
      <c r="A124" s="32" t="s">
        <v>132</v>
      </c>
      <c r="B124" s="33" t="s">
        <v>257</v>
      </c>
      <c r="C124" s="116"/>
      <c r="D124" s="116"/>
      <c r="E124" s="117"/>
      <c r="F124" s="116"/>
      <c r="G124" s="116"/>
      <c r="H124" s="143">
        <v>312500</v>
      </c>
      <c r="I124" s="222">
        <f>SUM(I125:I127)</f>
        <v>0</v>
      </c>
      <c r="J124" s="25"/>
    </row>
    <row r="125" spans="1:10" s="46" customFormat="1" ht="30" customHeight="1" x14ac:dyDescent="0.25">
      <c r="A125" s="34" t="s">
        <v>258</v>
      </c>
      <c r="B125" s="21" t="s">
        <v>147</v>
      </c>
      <c r="C125" s="104" t="s">
        <v>413</v>
      </c>
      <c r="D125" s="104" t="s">
        <v>414</v>
      </c>
      <c r="E125" s="105" t="s">
        <v>332</v>
      </c>
      <c r="F125" s="104" t="s">
        <v>315</v>
      </c>
      <c r="G125" s="134"/>
      <c r="H125" s="164">
        <v>10000</v>
      </c>
      <c r="I125" s="219"/>
      <c r="J125" s="26"/>
    </row>
    <row r="126" spans="1:10" s="46" customFormat="1" ht="30" customHeight="1" x14ac:dyDescent="0.25">
      <c r="A126" s="34" t="s">
        <v>225</v>
      </c>
      <c r="B126" s="21" t="s">
        <v>145</v>
      </c>
      <c r="C126" s="118"/>
      <c r="D126" s="119"/>
      <c r="E126" s="119"/>
      <c r="F126" s="119"/>
      <c r="G126" s="119"/>
      <c r="H126" s="156">
        <v>2500</v>
      </c>
      <c r="I126" s="219"/>
      <c r="J126" s="26"/>
    </row>
    <row r="127" spans="1:10" s="46" customFormat="1" ht="30" customHeight="1" thickBot="1" x14ac:dyDescent="0.3">
      <c r="A127" s="35" t="s">
        <v>226</v>
      </c>
      <c r="B127" s="36" t="s">
        <v>259</v>
      </c>
      <c r="C127" s="125"/>
      <c r="D127" s="126"/>
      <c r="E127" s="126"/>
      <c r="F127" s="126"/>
      <c r="G127" s="126"/>
      <c r="H127" s="163">
        <v>300000</v>
      </c>
      <c r="I127" s="220"/>
      <c r="J127" s="85"/>
    </row>
    <row r="128" spans="1:10" s="46" customFormat="1" ht="30" customHeight="1" x14ac:dyDescent="0.25">
      <c r="A128" s="32" t="s">
        <v>134</v>
      </c>
      <c r="B128" s="33" t="s">
        <v>260</v>
      </c>
      <c r="C128" s="129"/>
      <c r="D128" s="124"/>
      <c r="E128" s="124"/>
      <c r="F128" s="124"/>
      <c r="G128" s="124"/>
      <c r="H128" s="148">
        <v>121550</v>
      </c>
      <c r="I128" s="222">
        <f>SUM(I129:I135)</f>
        <v>9497.08</v>
      </c>
      <c r="J128" s="25"/>
    </row>
    <row r="129" spans="1:10" s="46" customFormat="1" ht="30" customHeight="1" x14ac:dyDescent="0.25">
      <c r="A129" s="34" t="s">
        <v>261</v>
      </c>
      <c r="B129" s="21" t="s">
        <v>159</v>
      </c>
      <c r="C129" s="157" t="s">
        <v>402</v>
      </c>
      <c r="D129" s="139" t="s">
        <v>407</v>
      </c>
      <c r="E129" s="160" t="s">
        <v>332</v>
      </c>
      <c r="F129" s="160" t="s">
        <v>315</v>
      </c>
      <c r="G129" s="160"/>
      <c r="H129" s="156">
        <v>9500</v>
      </c>
      <c r="I129" s="219">
        <v>9497.08</v>
      </c>
      <c r="J129" s="26"/>
    </row>
    <row r="130" spans="1:10" s="46" customFormat="1" ht="30" customHeight="1" x14ac:dyDescent="0.25">
      <c r="A130" s="34" t="s">
        <v>262</v>
      </c>
      <c r="B130" s="21" t="s">
        <v>263</v>
      </c>
      <c r="C130" s="130"/>
      <c r="D130" s="131"/>
      <c r="E130" s="119"/>
      <c r="F130" s="119"/>
      <c r="G130" s="119"/>
      <c r="H130" s="156">
        <v>300</v>
      </c>
      <c r="I130" s="225"/>
      <c r="J130" s="26"/>
    </row>
    <row r="131" spans="1:10" s="46" customFormat="1" ht="30" customHeight="1" x14ac:dyDescent="0.25">
      <c r="A131" s="34" t="s">
        <v>264</v>
      </c>
      <c r="B131" s="21" t="s">
        <v>265</v>
      </c>
      <c r="C131" s="113" t="s">
        <v>314</v>
      </c>
      <c r="D131" s="139" t="s">
        <v>318</v>
      </c>
      <c r="E131" s="139" t="s">
        <v>332</v>
      </c>
      <c r="F131" s="139" t="s">
        <v>315</v>
      </c>
      <c r="G131" s="139"/>
      <c r="H131" s="156">
        <v>10000</v>
      </c>
      <c r="I131" s="225"/>
      <c r="J131" s="26"/>
    </row>
    <row r="132" spans="1:10" s="46" customFormat="1" ht="30" customHeight="1" x14ac:dyDescent="0.25">
      <c r="A132" s="34" t="s">
        <v>266</v>
      </c>
      <c r="B132" s="21" t="s">
        <v>147</v>
      </c>
      <c r="C132" s="104" t="s">
        <v>413</v>
      </c>
      <c r="D132" s="104" t="s">
        <v>414</v>
      </c>
      <c r="E132" s="105" t="s">
        <v>332</v>
      </c>
      <c r="F132" s="104" t="s">
        <v>315</v>
      </c>
      <c r="G132" s="104"/>
      <c r="H132" s="109">
        <v>6750</v>
      </c>
      <c r="I132" s="219"/>
      <c r="J132" s="26"/>
    </row>
    <row r="133" spans="1:10" s="46" customFormat="1" ht="30" customHeight="1" x14ac:dyDescent="0.25">
      <c r="A133" s="34" t="s">
        <v>267</v>
      </c>
      <c r="B133" s="21" t="s">
        <v>205</v>
      </c>
      <c r="C133" s="132"/>
      <c r="D133" s="133"/>
      <c r="E133" s="134"/>
      <c r="F133" s="119"/>
      <c r="G133" s="119"/>
      <c r="H133" s="112">
        <v>5000</v>
      </c>
      <c r="I133" s="219"/>
      <c r="J133" s="26"/>
    </row>
    <row r="134" spans="1:10" s="46" customFormat="1" ht="30" customHeight="1" x14ac:dyDescent="0.25">
      <c r="A134" s="34" t="s">
        <v>268</v>
      </c>
      <c r="B134" s="21" t="s">
        <v>269</v>
      </c>
      <c r="C134" s="104" t="s">
        <v>323</v>
      </c>
      <c r="D134" s="104" t="s">
        <v>324</v>
      </c>
      <c r="E134" s="105" t="s">
        <v>332</v>
      </c>
      <c r="F134" s="104" t="s">
        <v>315</v>
      </c>
      <c r="G134" s="104"/>
      <c r="H134" s="109">
        <v>5000</v>
      </c>
      <c r="I134" s="219"/>
      <c r="J134" s="26"/>
    </row>
    <row r="135" spans="1:10" s="46" customFormat="1" ht="30" customHeight="1" thickBot="1" x14ac:dyDescent="0.3">
      <c r="A135" s="35" t="s">
        <v>270</v>
      </c>
      <c r="B135" s="36" t="s">
        <v>271</v>
      </c>
      <c r="C135" s="125"/>
      <c r="D135" s="126"/>
      <c r="E135" s="126"/>
      <c r="F135" s="126"/>
      <c r="G135" s="126"/>
      <c r="H135" s="163">
        <v>15000</v>
      </c>
      <c r="I135" s="220"/>
      <c r="J135" s="85"/>
    </row>
    <row r="136" spans="1:10" s="46" customFormat="1" ht="30" customHeight="1" thickBot="1" x14ac:dyDescent="0.3">
      <c r="A136" s="165" t="s">
        <v>386</v>
      </c>
      <c r="B136" s="194" t="s">
        <v>387</v>
      </c>
      <c r="C136" s="195"/>
      <c r="D136" s="196"/>
      <c r="E136" s="196"/>
      <c r="F136" s="196"/>
      <c r="G136" s="196"/>
      <c r="H136" s="197">
        <v>70000</v>
      </c>
      <c r="I136" s="226"/>
      <c r="J136" s="183"/>
    </row>
    <row r="137" spans="1:10" s="46" customFormat="1" ht="30" customHeight="1" x14ac:dyDescent="0.25">
      <c r="A137" s="37" t="s">
        <v>152</v>
      </c>
      <c r="B137" s="33" t="s">
        <v>7</v>
      </c>
      <c r="C137" s="129"/>
      <c r="D137" s="124"/>
      <c r="E137" s="124"/>
      <c r="F137" s="124"/>
      <c r="G137" s="124"/>
      <c r="H137" s="148">
        <v>1844700</v>
      </c>
      <c r="I137" s="222">
        <f>SUM(I138:I139)</f>
        <v>0</v>
      </c>
      <c r="J137" s="25"/>
    </row>
    <row r="138" spans="1:10" s="46" customFormat="1" ht="30" customHeight="1" x14ac:dyDescent="0.25">
      <c r="A138" s="34"/>
      <c r="B138" s="40"/>
      <c r="C138" s="121"/>
      <c r="D138" s="122"/>
      <c r="E138" s="122"/>
      <c r="F138" s="122"/>
      <c r="G138" s="122"/>
      <c r="H138" s="146"/>
      <c r="I138" s="225"/>
      <c r="J138" s="86"/>
    </row>
    <row r="139" spans="1:10" s="46" customFormat="1" ht="30" customHeight="1" thickBot="1" x14ac:dyDescent="0.3">
      <c r="A139" s="35"/>
      <c r="B139" s="36" t="s">
        <v>89</v>
      </c>
      <c r="C139" s="108"/>
      <c r="D139" s="108"/>
      <c r="E139" s="107"/>
      <c r="F139" s="108"/>
      <c r="G139" s="108"/>
      <c r="H139" s="111">
        <v>184900</v>
      </c>
      <c r="I139" s="220"/>
      <c r="J139" s="85"/>
    </row>
    <row r="140" spans="1:10" s="46" customFormat="1" ht="30" customHeight="1" x14ac:dyDescent="0.25">
      <c r="A140" s="32" t="s">
        <v>136</v>
      </c>
      <c r="B140" s="33" t="s">
        <v>8</v>
      </c>
      <c r="C140" s="135"/>
      <c r="D140" s="136"/>
      <c r="E140" s="136"/>
      <c r="F140" s="136"/>
      <c r="G140" s="136"/>
      <c r="H140" s="148">
        <v>13000</v>
      </c>
      <c r="I140" s="221">
        <f>SUM(I141:I142)</f>
        <v>0</v>
      </c>
      <c r="J140" s="87"/>
    </row>
    <row r="141" spans="1:10" s="46" customFormat="1" ht="30" customHeight="1" x14ac:dyDescent="0.25">
      <c r="A141" s="34" t="s">
        <v>272</v>
      </c>
      <c r="B141" s="21" t="s">
        <v>147</v>
      </c>
      <c r="C141" s="104" t="s">
        <v>413</v>
      </c>
      <c r="D141" s="104" t="s">
        <v>414</v>
      </c>
      <c r="E141" s="105" t="s">
        <v>332</v>
      </c>
      <c r="F141" s="104" t="s">
        <v>315</v>
      </c>
      <c r="G141" s="104"/>
      <c r="H141" s="109">
        <v>10000</v>
      </c>
      <c r="I141" s="219"/>
      <c r="J141" s="26"/>
    </row>
    <row r="142" spans="1:10" s="46" customFormat="1" ht="30" customHeight="1" thickBot="1" x14ac:dyDescent="0.3">
      <c r="A142" s="35" t="s">
        <v>273</v>
      </c>
      <c r="B142" s="36" t="s">
        <v>174</v>
      </c>
      <c r="C142" s="108" t="s">
        <v>314</v>
      </c>
      <c r="D142" s="149" t="s">
        <v>318</v>
      </c>
      <c r="E142" s="149" t="s">
        <v>332</v>
      </c>
      <c r="F142" s="149" t="s">
        <v>315</v>
      </c>
      <c r="G142" s="149"/>
      <c r="H142" s="163">
        <v>3000</v>
      </c>
      <c r="I142" s="227"/>
      <c r="J142" s="88"/>
    </row>
    <row r="143" spans="1:10" s="46" customFormat="1" ht="30" customHeight="1" x14ac:dyDescent="0.25">
      <c r="A143" s="32" t="s">
        <v>138</v>
      </c>
      <c r="B143" s="33" t="s">
        <v>274</v>
      </c>
      <c r="C143" s="116"/>
      <c r="D143" s="116"/>
      <c r="E143" s="117"/>
      <c r="F143" s="116"/>
      <c r="G143" s="116"/>
      <c r="H143" s="143">
        <v>55000</v>
      </c>
      <c r="I143" s="221">
        <f>SUM(I144:I145)</f>
        <v>31839.1</v>
      </c>
      <c r="J143" s="25"/>
    </row>
    <row r="144" spans="1:10" s="46" customFormat="1" ht="30" customHeight="1" x14ac:dyDescent="0.25">
      <c r="A144" s="34" t="s">
        <v>275</v>
      </c>
      <c r="B144" s="21" t="s">
        <v>276</v>
      </c>
      <c r="C144" s="104" t="s">
        <v>314</v>
      </c>
      <c r="D144" s="139" t="s">
        <v>318</v>
      </c>
      <c r="E144" s="139" t="s">
        <v>332</v>
      </c>
      <c r="F144" s="139" t="s">
        <v>315</v>
      </c>
      <c r="G144" s="139"/>
      <c r="H144" s="156">
        <v>15000</v>
      </c>
      <c r="I144" s="219">
        <v>4440</v>
      </c>
      <c r="J144" s="86"/>
    </row>
    <row r="145" spans="1:10" s="46" customFormat="1" ht="30" customHeight="1" thickBot="1" x14ac:dyDescent="0.3">
      <c r="A145" s="35" t="s">
        <v>277</v>
      </c>
      <c r="B145" s="36" t="s">
        <v>423</v>
      </c>
      <c r="C145" s="108" t="s">
        <v>334</v>
      </c>
      <c r="D145" s="108" t="s">
        <v>335</v>
      </c>
      <c r="E145" s="107" t="s">
        <v>336</v>
      </c>
      <c r="F145" s="108" t="s">
        <v>315</v>
      </c>
      <c r="G145" s="108" t="s">
        <v>316</v>
      </c>
      <c r="H145" s="111">
        <v>40000</v>
      </c>
      <c r="I145" s="220">
        <v>27399.1</v>
      </c>
      <c r="J145" s="85"/>
    </row>
    <row r="146" spans="1:10" s="46" customFormat="1" ht="39.75" customHeight="1" thickBot="1" x14ac:dyDescent="0.3">
      <c r="A146" s="38" t="s">
        <v>140</v>
      </c>
      <c r="B146" s="39" t="s">
        <v>278</v>
      </c>
      <c r="C146" s="137"/>
      <c r="D146" s="138"/>
      <c r="E146" s="138"/>
      <c r="F146" s="138"/>
      <c r="G146" s="138"/>
      <c r="H146" s="147">
        <v>30000</v>
      </c>
      <c r="I146" s="228"/>
      <c r="J146" s="89"/>
    </row>
    <row r="147" spans="1:10" s="46" customFormat="1" ht="30" customHeight="1" thickBot="1" x14ac:dyDescent="0.3">
      <c r="A147" s="38" t="s">
        <v>279</v>
      </c>
      <c r="B147" s="39" t="s">
        <v>280</v>
      </c>
      <c r="C147" s="114" t="s">
        <v>416</v>
      </c>
      <c r="D147" s="114" t="s">
        <v>418</v>
      </c>
      <c r="E147" s="115" t="s">
        <v>336</v>
      </c>
      <c r="F147" s="114" t="s">
        <v>315</v>
      </c>
      <c r="G147" s="114" t="s">
        <v>316</v>
      </c>
      <c r="H147" s="145">
        <v>15000</v>
      </c>
      <c r="I147" s="228">
        <v>9850</v>
      </c>
      <c r="J147" s="8"/>
    </row>
    <row r="148" spans="1:10" s="46" customFormat="1" ht="30" customHeight="1" thickBot="1" x14ac:dyDescent="0.3">
      <c r="A148" s="38" t="s">
        <v>281</v>
      </c>
      <c r="B148" s="39" t="s">
        <v>282</v>
      </c>
      <c r="C148" s="137"/>
      <c r="D148" s="138"/>
      <c r="E148" s="138"/>
      <c r="F148" s="138"/>
      <c r="G148" s="138"/>
      <c r="H148" s="147">
        <v>200000</v>
      </c>
      <c r="I148" s="228"/>
      <c r="J148" s="89"/>
    </row>
    <row r="149" spans="1:10" s="46" customFormat="1" ht="30" customHeight="1" thickBot="1" x14ac:dyDescent="0.3">
      <c r="A149" s="38" t="s">
        <v>283</v>
      </c>
      <c r="B149" s="39" t="s">
        <v>284</v>
      </c>
      <c r="C149" s="114"/>
      <c r="D149" s="114"/>
      <c r="E149" s="115"/>
      <c r="F149" s="114"/>
      <c r="G149" s="114"/>
      <c r="H149" s="145">
        <v>50000</v>
      </c>
      <c r="I149" s="223"/>
      <c r="J149" s="8"/>
    </row>
    <row r="150" spans="1:10" s="46" customFormat="1" ht="30" customHeight="1" thickBot="1" x14ac:dyDescent="0.3">
      <c r="A150" s="38" t="s">
        <v>285</v>
      </c>
      <c r="B150" s="39" t="s">
        <v>286</v>
      </c>
      <c r="C150" s="137"/>
      <c r="D150" s="138"/>
      <c r="E150" s="138"/>
      <c r="F150" s="138"/>
      <c r="G150" s="138"/>
      <c r="H150" s="199">
        <v>98000</v>
      </c>
      <c r="I150" s="228"/>
      <c r="J150" s="89"/>
    </row>
    <row r="151" spans="1:10" s="46" customFormat="1" ht="30" customHeight="1" thickBot="1" x14ac:dyDescent="0.3">
      <c r="A151" s="38" t="s">
        <v>366</v>
      </c>
      <c r="B151" s="39" t="s">
        <v>367</v>
      </c>
      <c r="C151" s="208" t="s">
        <v>314</v>
      </c>
      <c r="D151" s="166" t="s">
        <v>417</v>
      </c>
      <c r="E151" s="209" t="s">
        <v>336</v>
      </c>
      <c r="F151" s="209" t="s">
        <v>315</v>
      </c>
      <c r="G151" s="209" t="s">
        <v>316</v>
      </c>
      <c r="H151" s="199">
        <v>34500</v>
      </c>
      <c r="I151" s="228">
        <v>34331</v>
      </c>
      <c r="J151" s="89"/>
    </row>
    <row r="152" spans="1:10" s="46" customFormat="1" ht="63.75" customHeight="1" thickBot="1" x14ac:dyDescent="0.3">
      <c r="A152" s="38" t="s">
        <v>424</v>
      </c>
      <c r="B152" s="39" t="s">
        <v>420</v>
      </c>
      <c r="C152" s="208" t="s">
        <v>314</v>
      </c>
      <c r="D152" s="209" t="s">
        <v>419</v>
      </c>
      <c r="E152" s="209" t="s">
        <v>336</v>
      </c>
      <c r="F152" s="209" t="s">
        <v>315</v>
      </c>
      <c r="G152" s="209" t="s">
        <v>316</v>
      </c>
      <c r="H152" s="199">
        <v>40000</v>
      </c>
      <c r="I152" s="228">
        <v>39600</v>
      </c>
      <c r="J152" s="89"/>
    </row>
    <row r="153" spans="1:10" s="46" customFormat="1" ht="42" customHeight="1" thickBot="1" x14ac:dyDescent="0.3">
      <c r="A153" s="38" t="s">
        <v>425</v>
      </c>
      <c r="B153" s="39" t="s">
        <v>421</v>
      </c>
      <c r="C153" s="137"/>
      <c r="D153" s="138"/>
      <c r="E153" s="138"/>
      <c r="F153" s="138"/>
      <c r="G153" s="138"/>
      <c r="H153" s="199">
        <v>1200000</v>
      </c>
      <c r="I153" s="228"/>
      <c r="J153" s="89"/>
    </row>
    <row r="154" spans="1:10" s="46" customFormat="1" ht="30" customHeight="1" thickBot="1" x14ac:dyDescent="0.3">
      <c r="A154" s="38"/>
      <c r="B154" s="39" t="s">
        <v>309</v>
      </c>
      <c r="C154" s="137"/>
      <c r="D154" s="138"/>
      <c r="E154" s="138"/>
      <c r="F154" s="138"/>
      <c r="G154" s="138"/>
      <c r="H154" s="199">
        <f>H8+H14+H17+H22+H30+H35+H37+H39+H40+H41+H49+H56+H57+H60+H62+H68+H72+H78+H81+H83+H87+H88+H89+H90+H93+H95+H96+H98+H100+H107+H108+H115+H121+H122+H124+H128+H137+H140+H143+H146+H147+H148+H149+H150+H151+H152+H153</f>
        <v>8461750</v>
      </c>
      <c r="I154" s="228">
        <f>I8+I14+I17+I22+I30+I39+I40+I41+I49+I56+I57+I60+I62+I68+I72+I78+I81+I88+I89+I90+I93+I98+I108+I128+I143+I147+I151+I152</f>
        <v>2954684.69</v>
      </c>
      <c r="J154" s="89"/>
    </row>
    <row r="155" spans="1:10" s="186" customFormat="1" ht="24" customHeight="1" x14ac:dyDescent="0.25">
      <c r="A155" s="311" t="s">
        <v>288</v>
      </c>
      <c r="B155" s="312"/>
      <c r="C155" s="312"/>
      <c r="D155" s="312"/>
      <c r="E155" s="312"/>
      <c r="F155" s="312"/>
      <c r="G155" s="312"/>
      <c r="H155" s="312"/>
      <c r="I155" s="312"/>
      <c r="J155" s="313"/>
    </row>
    <row r="156" spans="1:10" s="186" customFormat="1" ht="30" customHeight="1" x14ac:dyDescent="0.25">
      <c r="A156" s="34"/>
      <c r="B156" s="21" t="s">
        <v>289</v>
      </c>
      <c r="C156" s="70"/>
      <c r="D156" s="71"/>
      <c r="E156" s="71"/>
      <c r="F156" s="71"/>
      <c r="G156" s="71"/>
      <c r="H156" s="156">
        <v>11107103</v>
      </c>
      <c r="I156" s="232">
        <v>3655444.41</v>
      </c>
      <c r="J156" s="86"/>
    </row>
    <row r="157" spans="1:10" s="186" customFormat="1" ht="30" customHeight="1" x14ac:dyDescent="0.25">
      <c r="A157" s="34"/>
      <c r="B157" s="21" t="s">
        <v>290</v>
      </c>
      <c r="C157" s="70"/>
      <c r="D157" s="71"/>
      <c r="E157" s="71"/>
      <c r="F157" s="71"/>
      <c r="G157" s="71"/>
      <c r="H157" s="156">
        <v>168660</v>
      </c>
      <c r="I157" s="232">
        <v>29228.06</v>
      </c>
      <c r="J157" s="86"/>
    </row>
    <row r="158" spans="1:10" s="186" customFormat="1" ht="30" customHeight="1" x14ac:dyDescent="0.25">
      <c r="A158" s="34"/>
      <c r="B158" s="21" t="s">
        <v>291</v>
      </c>
      <c r="C158" s="12"/>
      <c r="D158" s="2"/>
      <c r="E158" s="3"/>
      <c r="F158" s="2"/>
      <c r="G158" s="2"/>
      <c r="H158" s="109">
        <v>3354346</v>
      </c>
      <c r="I158" s="232">
        <v>1311498.67</v>
      </c>
      <c r="J158" s="26"/>
    </row>
    <row r="159" spans="1:10" s="186" customFormat="1" ht="30" customHeight="1" x14ac:dyDescent="0.25">
      <c r="A159" s="34"/>
      <c r="B159" s="21" t="s">
        <v>292</v>
      </c>
      <c r="C159" s="70"/>
      <c r="D159" s="71"/>
      <c r="E159" s="71"/>
      <c r="F159" s="71"/>
      <c r="G159" s="71"/>
      <c r="H159" s="156">
        <v>50936</v>
      </c>
      <c r="I159" s="232">
        <v>6700.19</v>
      </c>
      <c r="J159" s="86"/>
    </row>
    <row r="160" spans="1:10" s="186" customFormat="1" ht="30" customHeight="1" x14ac:dyDescent="0.25">
      <c r="A160" s="34"/>
      <c r="B160" s="21" t="s">
        <v>293</v>
      </c>
      <c r="C160" s="12"/>
      <c r="D160" s="2"/>
      <c r="E160" s="3"/>
      <c r="F160" s="2"/>
      <c r="G160" s="2"/>
      <c r="H160" s="109">
        <v>3000</v>
      </c>
      <c r="I160" s="112">
        <v>345</v>
      </c>
      <c r="J160" s="26"/>
    </row>
    <row r="161" spans="1:10" s="186" customFormat="1" ht="30" customHeight="1" x14ac:dyDescent="0.25">
      <c r="A161" s="34"/>
      <c r="B161" s="21" t="s">
        <v>294</v>
      </c>
      <c r="C161" s="104" t="s">
        <v>314</v>
      </c>
      <c r="D161" s="139" t="s">
        <v>337</v>
      </c>
      <c r="E161" s="139" t="s">
        <v>332</v>
      </c>
      <c r="F161" s="139" t="s">
        <v>315</v>
      </c>
      <c r="G161" s="71"/>
      <c r="H161" s="156">
        <v>3759600</v>
      </c>
      <c r="I161" s="146">
        <v>1334670</v>
      </c>
      <c r="J161" s="86"/>
    </row>
    <row r="162" spans="1:10" s="186" customFormat="1" ht="30" customHeight="1" x14ac:dyDescent="0.25">
      <c r="A162" s="34"/>
      <c r="B162" s="21" t="s">
        <v>295</v>
      </c>
      <c r="C162" s="12"/>
      <c r="D162" s="2"/>
      <c r="E162" s="3"/>
      <c r="F162" s="2"/>
      <c r="G162" s="2"/>
      <c r="H162" s="109">
        <v>20000</v>
      </c>
      <c r="I162" s="156"/>
      <c r="J162" s="26"/>
    </row>
    <row r="163" spans="1:10" s="186" customFormat="1" ht="30" customHeight="1" x14ac:dyDescent="0.25">
      <c r="A163" s="34"/>
      <c r="B163" s="21" t="s">
        <v>375</v>
      </c>
      <c r="C163" s="12"/>
      <c r="D163" s="2"/>
      <c r="E163" s="3"/>
      <c r="F163" s="2"/>
      <c r="G163" s="2"/>
      <c r="H163" s="109">
        <v>20000</v>
      </c>
      <c r="I163" s="156"/>
      <c r="J163" s="26"/>
    </row>
    <row r="164" spans="1:10" s="186" customFormat="1" ht="30" customHeight="1" x14ac:dyDescent="0.25">
      <c r="A164" s="34"/>
      <c r="B164" s="21" t="s">
        <v>376</v>
      </c>
      <c r="C164" s="12"/>
      <c r="D164" s="2"/>
      <c r="E164" s="3"/>
      <c r="F164" s="2"/>
      <c r="G164" s="2"/>
      <c r="H164" s="109">
        <v>150000</v>
      </c>
      <c r="I164" s="156"/>
      <c r="J164" s="26"/>
    </row>
    <row r="165" spans="1:10" s="186" customFormat="1" ht="30" customHeight="1" x14ac:dyDescent="0.25">
      <c r="A165" s="34"/>
      <c r="B165" s="21" t="s">
        <v>23</v>
      </c>
      <c r="C165" s="70"/>
      <c r="D165" s="139" t="s">
        <v>379</v>
      </c>
      <c r="E165" s="71"/>
      <c r="F165" s="71"/>
      <c r="G165" s="71"/>
      <c r="H165" s="156">
        <v>50000</v>
      </c>
      <c r="I165" s="155">
        <v>1978</v>
      </c>
      <c r="J165" s="86"/>
    </row>
    <row r="166" spans="1:10" s="186" customFormat="1" ht="57.75" customHeight="1" x14ac:dyDescent="0.25">
      <c r="A166" s="34"/>
      <c r="B166" s="21" t="s">
        <v>377</v>
      </c>
      <c r="C166" s="70"/>
      <c r="D166" s="73"/>
      <c r="E166" s="71"/>
      <c r="F166" s="71"/>
      <c r="G166" s="71"/>
      <c r="H166" s="156">
        <v>50000</v>
      </c>
      <c r="I166" s="155"/>
      <c r="J166" s="86"/>
    </row>
    <row r="167" spans="1:10" s="186" customFormat="1" ht="30" customHeight="1" x14ac:dyDescent="0.25">
      <c r="A167" s="34"/>
      <c r="B167" s="21" t="s">
        <v>378</v>
      </c>
      <c r="C167" s="157" t="s">
        <v>314</v>
      </c>
      <c r="D167" s="139" t="s">
        <v>426</v>
      </c>
      <c r="E167" s="160" t="s">
        <v>336</v>
      </c>
      <c r="F167" s="160" t="s">
        <v>315</v>
      </c>
      <c r="G167" s="160" t="s">
        <v>316</v>
      </c>
      <c r="H167" s="156">
        <v>700000</v>
      </c>
      <c r="I167" s="155">
        <v>55000</v>
      </c>
      <c r="J167" s="86"/>
    </row>
    <row r="168" spans="1:10" s="186" customFormat="1" ht="30" customHeight="1" x14ac:dyDescent="0.25">
      <c r="A168" s="34"/>
      <c r="B168" s="21" t="s">
        <v>296</v>
      </c>
      <c r="C168" s="12"/>
      <c r="D168" s="2"/>
      <c r="E168" s="3"/>
      <c r="F168" s="2"/>
      <c r="G168" s="2"/>
      <c r="H168" s="109">
        <v>77935</v>
      </c>
      <c r="I168" s="112"/>
      <c r="J168" s="26"/>
    </row>
    <row r="169" spans="1:10" s="186" customFormat="1" ht="38.25" customHeight="1" x14ac:dyDescent="0.25">
      <c r="A169" s="34"/>
      <c r="B169" s="21" t="s">
        <v>293</v>
      </c>
      <c r="C169" s="104" t="s">
        <v>314</v>
      </c>
      <c r="D169" s="139" t="s">
        <v>427</v>
      </c>
      <c r="E169" s="139" t="s">
        <v>332</v>
      </c>
      <c r="F169" s="139" t="s">
        <v>315</v>
      </c>
      <c r="G169" s="139" t="s">
        <v>316</v>
      </c>
      <c r="H169" s="156">
        <v>53000</v>
      </c>
      <c r="I169" s="146">
        <v>7049.9</v>
      </c>
      <c r="J169" s="86"/>
    </row>
    <row r="170" spans="1:10" s="186" customFormat="1" ht="30" customHeight="1" x14ac:dyDescent="0.25">
      <c r="A170" s="34"/>
      <c r="B170" s="21" t="s">
        <v>380</v>
      </c>
      <c r="C170" s="104"/>
      <c r="D170" s="139"/>
      <c r="E170" s="139"/>
      <c r="F170" s="139"/>
      <c r="G170" s="139"/>
      <c r="H170" s="156">
        <v>89000</v>
      </c>
      <c r="I170" s="146"/>
      <c r="J170" s="86"/>
    </row>
    <row r="171" spans="1:10" s="186" customFormat="1" ht="30" customHeight="1" x14ac:dyDescent="0.25">
      <c r="A171" s="34"/>
      <c r="B171" s="21" t="s">
        <v>297</v>
      </c>
      <c r="C171" s="12"/>
      <c r="D171" s="2"/>
      <c r="E171" s="3"/>
      <c r="F171" s="2"/>
      <c r="G171" s="2"/>
      <c r="H171" s="109">
        <v>21300</v>
      </c>
      <c r="I171" s="156"/>
      <c r="J171" s="26"/>
    </row>
    <row r="172" spans="1:10" s="186" customFormat="1" ht="30" customHeight="1" x14ac:dyDescent="0.25">
      <c r="A172" s="34"/>
      <c r="B172" s="21" t="s">
        <v>295</v>
      </c>
      <c r="C172" s="104" t="s">
        <v>338</v>
      </c>
      <c r="D172" s="139" t="s">
        <v>339</v>
      </c>
      <c r="E172" s="139" t="s">
        <v>332</v>
      </c>
      <c r="F172" s="139" t="s">
        <v>315</v>
      </c>
      <c r="G172" s="139"/>
      <c r="H172" s="156">
        <v>35000</v>
      </c>
      <c r="I172" s="155">
        <v>3660</v>
      </c>
      <c r="J172" s="86"/>
    </row>
    <row r="173" spans="1:10" s="186" customFormat="1" ht="30" customHeight="1" x14ac:dyDescent="0.25">
      <c r="A173" s="34"/>
      <c r="B173" s="21" t="s">
        <v>381</v>
      </c>
      <c r="C173" s="104"/>
      <c r="D173" s="139"/>
      <c r="E173" s="139"/>
      <c r="F173" s="139"/>
      <c r="G173" s="139"/>
      <c r="H173" s="156">
        <v>50000</v>
      </c>
      <c r="I173" s="155"/>
      <c r="J173" s="86"/>
    </row>
    <row r="174" spans="1:10" s="186" customFormat="1" ht="30" customHeight="1" x14ac:dyDescent="0.25">
      <c r="A174" s="34"/>
      <c r="B174" s="21" t="s">
        <v>382</v>
      </c>
      <c r="C174" s="104"/>
      <c r="D174" s="139"/>
      <c r="E174" s="139"/>
      <c r="F174" s="139"/>
      <c r="G174" s="139"/>
      <c r="H174" s="156">
        <v>25000</v>
      </c>
      <c r="I174" s="155"/>
      <c r="J174" s="86"/>
    </row>
    <row r="175" spans="1:10" s="186" customFormat="1" ht="30" customHeight="1" x14ac:dyDescent="0.25">
      <c r="A175" s="34"/>
      <c r="B175" s="40" t="s">
        <v>298</v>
      </c>
      <c r="C175" s="12"/>
      <c r="D175" s="2"/>
      <c r="E175" s="3"/>
      <c r="F175" s="2"/>
      <c r="G175" s="2"/>
      <c r="H175" s="144">
        <v>360000</v>
      </c>
      <c r="I175" s="155">
        <v>39708.28</v>
      </c>
      <c r="J175" s="26"/>
    </row>
    <row r="176" spans="1:10" s="186" customFormat="1" ht="30" customHeight="1" x14ac:dyDescent="0.25">
      <c r="A176" s="34"/>
      <c r="B176" s="21" t="s">
        <v>299</v>
      </c>
      <c r="C176" s="157" t="s">
        <v>314</v>
      </c>
      <c r="D176" s="139" t="s">
        <v>428</v>
      </c>
      <c r="E176" s="160" t="s">
        <v>332</v>
      </c>
      <c r="F176" s="160" t="s">
        <v>315</v>
      </c>
      <c r="G176" s="160"/>
      <c r="H176" s="156">
        <v>90000</v>
      </c>
      <c r="I176" s="155"/>
      <c r="J176" s="86"/>
    </row>
    <row r="177" spans="1:10" s="186" customFormat="1" ht="30" customHeight="1" x14ac:dyDescent="0.25">
      <c r="A177" s="34"/>
      <c r="B177" s="21" t="s">
        <v>300</v>
      </c>
      <c r="C177" s="12"/>
      <c r="D177" s="2"/>
      <c r="E177" s="3"/>
      <c r="F177" s="2"/>
      <c r="G177" s="2"/>
      <c r="H177" s="109">
        <v>100000</v>
      </c>
      <c r="I177" s="112"/>
      <c r="J177" s="26"/>
    </row>
    <row r="178" spans="1:10" s="186" customFormat="1" ht="30" customHeight="1" x14ac:dyDescent="0.25">
      <c r="A178" s="34"/>
      <c r="B178" s="21" t="s">
        <v>301</v>
      </c>
      <c r="C178" s="211" t="s">
        <v>314</v>
      </c>
      <c r="D178" s="139" t="s">
        <v>429</v>
      </c>
      <c r="E178" s="160" t="s">
        <v>332</v>
      </c>
      <c r="F178" s="160" t="s">
        <v>315</v>
      </c>
      <c r="G178" s="160"/>
      <c r="H178" s="156">
        <v>90000</v>
      </c>
      <c r="I178" s="112"/>
      <c r="J178" s="26"/>
    </row>
    <row r="179" spans="1:10" s="186" customFormat="1" ht="30" customHeight="1" x14ac:dyDescent="0.25">
      <c r="A179" s="34"/>
      <c r="B179" s="4" t="s">
        <v>24</v>
      </c>
      <c r="C179" s="12"/>
      <c r="D179" s="2"/>
      <c r="E179" s="3"/>
      <c r="F179" s="2"/>
      <c r="G179" s="2"/>
      <c r="H179" s="109">
        <v>10000</v>
      </c>
      <c r="I179" s="112">
        <v>3950</v>
      </c>
      <c r="J179" s="26"/>
    </row>
    <row r="180" spans="1:10" s="186" customFormat="1" ht="38.25" customHeight="1" x14ac:dyDescent="0.25">
      <c r="A180" s="34"/>
      <c r="B180" s="4" t="s">
        <v>302</v>
      </c>
      <c r="C180" s="113" t="s">
        <v>314</v>
      </c>
      <c r="D180" s="104" t="s">
        <v>430</v>
      </c>
      <c r="E180" s="105" t="s">
        <v>332</v>
      </c>
      <c r="F180" s="104" t="s">
        <v>315</v>
      </c>
      <c r="G180" s="104"/>
      <c r="H180" s="109">
        <v>70000</v>
      </c>
      <c r="I180" s="172">
        <v>35758.28</v>
      </c>
      <c r="J180" s="26"/>
    </row>
    <row r="181" spans="1:10" s="186" customFormat="1" ht="30" customHeight="1" x14ac:dyDescent="0.25">
      <c r="A181" s="291"/>
      <c r="B181" s="294" t="s">
        <v>303</v>
      </c>
      <c r="C181" s="113" t="s">
        <v>328</v>
      </c>
      <c r="D181" s="139" t="s">
        <v>340</v>
      </c>
      <c r="E181" s="139" t="s">
        <v>336</v>
      </c>
      <c r="F181" s="139" t="s">
        <v>315</v>
      </c>
      <c r="G181" s="139" t="s">
        <v>316</v>
      </c>
      <c r="H181" s="297">
        <v>227000</v>
      </c>
      <c r="I181" s="112">
        <v>26338.5</v>
      </c>
      <c r="J181" s="26"/>
    </row>
    <row r="182" spans="1:10" s="186" customFormat="1" ht="30" customHeight="1" x14ac:dyDescent="0.25">
      <c r="A182" s="292"/>
      <c r="B182" s="295"/>
      <c r="C182" s="113" t="s">
        <v>341</v>
      </c>
      <c r="D182" s="139" t="s">
        <v>431</v>
      </c>
      <c r="E182" s="139" t="s">
        <v>336</v>
      </c>
      <c r="F182" s="139" t="s">
        <v>315</v>
      </c>
      <c r="G182" s="139" t="s">
        <v>316</v>
      </c>
      <c r="H182" s="298"/>
      <c r="I182" s="112">
        <v>34276.92</v>
      </c>
      <c r="J182" s="26"/>
    </row>
    <row r="183" spans="1:10" s="186" customFormat="1" ht="30" customHeight="1" x14ac:dyDescent="0.25">
      <c r="A183" s="292"/>
      <c r="B183" s="295"/>
      <c r="C183" s="113" t="s">
        <v>433</v>
      </c>
      <c r="D183" s="139" t="s">
        <v>432</v>
      </c>
      <c r="E183" s="139" t="s">
        <v>336</v>
      </c>
      <c r="F183" s="139" t="s">
        <v>315</v>
      </c>
      <c r="G183" s="139" t="s">
        <v>316</v>
      </c>
      <c r="H183" s="298"/>
      <c r="I183" s="112">
        <v>41773.949999999997</v>
      </c>
      <c r="J183" s="26"/>
    </row>
    <row r="184" spans="1:10" s="186" customFormat="1" ht="30" customHeight="1" x14ac:dyDescent="0.25">
      <c r="A184" s="293"/>
      <c r="B184" s="296"/>
      <c r="C184" s="113"/>
      <c r="D184" s="139" t="s">
        <v>374</v>
      </c>
      <c r="E184" s="139"/>
      <c r="F184" s="139"/>
      <c r="G184" s="139"/>
      <c r="H184" s="299"/>
      <c r="I184" s="112">
        <v>1456</v>
      </c>
      <c r="J184" s="26"/>
    </row>
    <row r="185" spans="1:10" s="186" customFormat="1" ht="40.5" customHeight="1" x14ac:dyDescent="0.25">
      <c r="A185" s="83"/>
      <c r="B185" s="192" t="s">
        <v>384</v>
      </c>
      <c r="C185" s="113"/>
      <c r="D185" s="139"/>
      <c r="E185" s="139"/>
      <c r="F185" s="139"/>
      <c r="G185" s="139"/>
      <c r="H185" s="193">
        <v>150000</v>
      </c>
      <c r="I185" s="112"/>
      <c r="J185" s="26"/>
    </row>
    <row r="186" spans="1:10" s="186" customFormat="1" ht="30" customHeight="1" x14ac:dyDescent="0.25">
      <c r="A186" s="83"/>
      <c r="B186" s="192" t="s">
        <v>383</v>
      </c>
      <c r="C186" s="113"/>
      <c r="D186" s="139"/>
      <c r="E186" s="139"/>
      <c r="F186" s="139"/>
      <c r="G186" s="139"/>
      <c r="H186" s="193">
        <v>70000</v>
      </c>
      <c r="I186" s="112"/>
      <c r="J186" s="26"/>
    </row>
    <row r="187" spans="1:10" s="186" customFormat="1" ht="30" customHeight="1" x14ac:dyDescent="0.25">
      <c r="A187" s="83"/>
      <c r="B187" s="192" t="s">
        <v>385</v>
      </c>
      <c r="C187" s="113"/>
      <c r="D187" s="139"/>
      <c r="E187" s="139"/>
      <c r="F187" s="139"/>
      <c r="G187" s="139"/>
      <c r="H187" s="193">
        <v>300000</v>
      </c>
      <c r="I187" s="112"/>
      <c r="J187" s="26"/>
    </row>
    <row r="188" spans="1:10" s="186" customFormat="1" ht="30" customHeight="1" x14ac:dyDescent="0.25">
      <c r="A188" s="34"/>
      <c r="B188" s="21" t="s">
        <v>304</v>
      </c>
      <c r="C188" s="65"/>
      <c r="D188" s="66"/>
      <c r="E188" s="13"/>
      <c r="F188" s="13"/>
      <c r="G188" s="13"/>
      <c r="H188" s="156">
        <v>10000</v>
      </c>
      <c r="I188" s="146">
        <v>56.43</v>
      </c>
      <c r="J188" s="26"/>
    </row>
    <row r="189" spans="1:10" s="186" customFormat="1" ht="30" customHeight="1" x14ac:dyDescent="0.25">
      <c r="A189" s="34"/>
      <c r="B189" s="21" t="s">
        <v>305</v>
      </c>
      <c r="C189" s="75"/>
      <c r="D189" s="68"/>
      <c r="E189" s="69"/>
      <c r="F189" s="2"/>
      <c r="G189" s="2"/>
      <c r="H189" s="109">
        <v>303134</v>
      </c>
      <c r="I189" s="189">
        <v>132011.82999999999</v>
      </c>
      <c r="J189" s="26"/>
    </row>
    <row r="190" spans="1:10" s="186" customFormat="1" ht="30" customHeight="1" x14ac:dyDescent="0.25">
      <c r="A190" s="34"/>
      <c r="B190" s="21" t="s">
        <v>306</v>
      </c>
      <c r="C190" s="67"/>
      <c r="D190" s="68"/>
      <c r="E190" s="69"/>
      <c r="F190" s="13"/>
      <c r="G190" s="2"/>
      <c r="H190" s="109">
        <v>77935</v>
      </c>
      <c r="I190" s="189"/>
      <c r="J190" s="26"/>
    </row>
    <row r="191" spans="1:10" s="186" customFormat="1" ht="18.75" customHeight="1" x14ac:dyDescent="0.25">
      <c r="A191" s="14"/>
      <c r="B191" s="76"/>
      <c r="C191" s="15"/>
      <c r="D191" s="13"/>
      <c r="E191" s="13"/>
      <c r="F191" s="13"/>
      <c r="G191" s="13"/>
      <c r="H191" s="164">
        <f>H156+H157+H158+H159+H160+H161+H162+H163+H164+H165+H166+H167+H168+H169+H170+H171+H172+H173+H174+H175+H181+H185+H186+H187+H188+H189+H190</f>
        <v>21282949</v>
      </c>
      <c r="I191" s="155">
        <f>I156+I157+I158+I159+I160+I161+I165+I167+I169+I172+I175+I181+I182+I183+I184+I188+I189</f>
        <v>6681196.1400000015</v>
      </c>
      <c r="J191" s="26"/>
    </row>
    <row r="192" spans="1:10" s="186" customFormat="1" ht="24" customHeight="1" thickBot="1" x14ac:dyDescent="0.3">
      <c r="A192" s="288" t="s">
        <v>307</v>
      </c>
      <c r="B192" s="289"/>
      <c r="C192" s="289"/>
      <c r="D192" s="289"/>
      <c r="E192" s="289"/>
      <c r="F192" s="289"/>
      <c r="G192" s="289"/>
      <c r="H192" s="289"/>
      <c r="I192" s="289"/>
      <c r="J192" s="290"/>
    </row>
    <row r="193" spans="1:10" s="186" customFormat="1" ht="30" customHeight="1" x14ac:dyDescent="0.25">
      <c r="A193" s="90">
        <v>1</v>
      </c>
      <c r="B193" s="91" t="s">
        <v>25</v>
      </c>
      <c r="C193" s="79"/>
      <c r="D193" s="80"/>
      <c r="E193" s="80"/>
      <c r="F193" s="80"/>
      <c r="G193" s="80"/>
      <c r="H193" s="167">
        <v>1600</v>
      </c>
      <c r="I193" s="233">
        <f>SUM(I194)</f>
        <v>0</v>
      </c>
      <c r="J193" s="87"/>
    </row>
    <row r="194" spans="1:10" s="186" customFormat="1" ht="30" customHeight="1" thickBot="1" x14ac:dyDescent="0.3">
      <c r="A194" s="35" t="s">
        <v>26</v>
      </c>
      <c r="B194" s="19" t="s">
        <v>27</v>
      </c>
      <c r="C194" s="27"/>
      <c r="D194" s="28"/>
      <c r="E194" s="29"/>
      <c r="F194" s="28"/>
      <c r="G194" s="28"/>
      <c r="H194" s="168">
        <v>1600</v>
      </c>
      <c r="I194" s="234"/>
      <c r="J194" s="85"/>
    </row>
    <row r="195" spans="1:10" s="186" customFormat="1" ht="30" customHeight="1" x14ac:dyDescent="0.25">
      <c r="A195" s="32" t="s">
        <v>28</v>
      </c>
      <c r="B195" s="91" t="s">
        <v>12</v>
      </c>
      <c r="C195" s="79"/>
      <c r="D195" s="80"/>
      <c r="E195" s="80"/>
      <c r="F195" s="80"/>
      <c r="G195" s="80"/>
      <c r="H195" s="148">
        <v>8600</v>
      </c>
      <c r="I195" s="233">
        <f>SUM(I196:I197)</f>
        <v>4140</v>
      </c>
      <c r="J195" s="87"/>
    </row>
    <row r="196" spans="1:10" s="186" customFormat="1" ht="30" customHeight="1" x14ac:dyDescent="0.25">
      <c r="A196" s="34" t="s">
        <v>29</v>
      </c>
      <c r="B196" s="61" t="s">
        <v>30</v>
      </c>
      <c r="C196" s="12"/>
      <c r="D196" s="2"/>
      <c r="E196" s="3"/>
      <c r="F196" s="2"/>
      <c r="G196" s="2"/>
      <c r="H196" s="109">
        <v>3600</v>
      </c>
      <c r="I196" s="235"/>
      <c r="J196" s="26"/>
    </row>
    <row r="197" spans="1:10" s="186" customFormat="1" ht="30" customHeight="1" thickBot="1" x14ac:dyDescent="0.3">
      <c r="A197" s="35" t="s">
        <v>31</v>
      </c>
      <c r="B197" s="19" t="s">
        <v>32</v>
      </c>
      <c r="C197" s="108" t="s">
        <v>314</v>
      </c>
      <c r="D197" s="149" t="s">
        <v>342</v>
      </c>
      <c r="E197" s="149" t="s">
        <v>336</v>
      </c>
      <c r="F197" s="149" t="s">
        <v>315</v>
      </c>
      <c r="G197" s="149" t="s">
        <v>316</v>
      </c>
      <c r="H197" s="163">
        <v>5000</v>
      </c>
      <c r="I197" s="234">
        <v>4140</v>
      </c>
      <c r="J197" s="88"/>
    </row>
    <row r="198" spans="1:10" s="186" customFormat="1" ht="30" customHeight="1" x14ac:dyDescent="0.25">
      <c r="A198" s="32" t="s">
        <v>33</v>
      </c>
      <c r="B198" s="91" t="s">
        <v>370</v>
      </c>
      <c r="C198" s="22"/>
      <c r="D198" s="23"/>
      <c r="E198" s="24"/>
      <c r="F198" s="23"/>
      <c r="G198" s="23"/>
      <c r="H198" s="143">
        <v>96</v>
      </c>
      <c r="I198" s="233">
        <f>SUM(I199)</f>
        <v>0</v>
      </c>
      <c r="J198" s="25"/>
    </row>
    <row r="199" spans="1:10" s="186" customFormat="1" ht="30" customHeight="1" thickBot="1" x14ac:dyDescent="0.3">
      <c r="A199" s="35" t="s">
        <v>34</v>
      </c>
      <c r="B199" s="19" t="s">
        <v>35</v>
      </c>
      <c r="C199" s="81"/>
      <c r="D199" s="82"/>
      <c r="E199" s="82"/>
      <c r="F199" s="82"/>
      <c r="G199" s="82"/>
      <c r="H199" s="169">
        <v>96</v>
      </c>
      <c r="I199" s="236"/>
      <c r="J199" s="88"/>
    </row>
    <row r="200" spans="1:10" s="186" customFormat="1" ht="30" customHeight="1" x14ac:dyDescent="0.25">
      <c r="A200" s="32" t="s">
        <v>36</v>
      </c>
      <c r="B200" s="91" t="s">
        <v>37</v>
      </c>
      <c r="C200" s="22"/>
      <c r="D200" s="23"/>
      <c r="E200" s="24"/>
      <c r="F200" s="23"/>
      <c r="G200" s="23"/>
      <c r="H200" s="170">
        <v>80</v>
      </c>
      <c r="I200" s="233">
        <f>SUM(I201)</f>
        <v>0</v>
      </c>
      <c r="J200" s="25"/>
    </row>
    <row r="201" spans="1:10" s="186" customFormat="1" ht="30" customHeight="1" thickBot="1" x14ac:dyDescent="0.3">
      <c r="A201" s="35" t="s">
        <v>38</v>
      </c>
      <c r="B201" s="19" t="s">
        <v>39</v>
      </c>
      <c r="C201" s="92"/>
      <c r="D201" s="93"/>
      <c r="E201" s="93"/>
      <c r="F201" s="93"/>
      <c r="G201" s="93"/>
      <c r="H201" s="163">
        <v>80</v>
      </c>
      <c r="I201" s="236"/>
      <c r="J201" s="88"/>
    </row>
    <row r="202" spans="1:10" s="186" customFormat="1" ht="30" customHeight="1" x14ac:dyDescent="0.25">
      <c r="A202" s="32" t="s">
        <v>40</v>
      </c>
      <c r="B202" s="91" t="s">
        <v>41</v>
      </c>
      <c r="C202" s="22"/>
      <c r="D202" s="23"/>
      <c r="E202" s="24"/>
      <c r="F202" s="23"/>
      <c r="G202" s="23"/>
      <c r="H202" s="143">
        <v>2088</v>
      </c>
      <c r="I202" s="233">
        <f>SUM(I203)</f>
        <v>0</v>
      </c>
      <c r="J202" s="25"/>
    </row>
    <row r="203" spans="1:10" s="186" customFormat="1" ht="30" customHeight="1" thickBot="1" x14ac:dyDescent="0.3">
      <c r="A203" s="35" t="s">
        <v>42</v>
      </c>
      <c r="B203" s="19" t="s">
        <v>43</v>
      </c>
      <c r="C203" s="92"/>
      <c r="D203" s="93"/>
      <c r="E203" s="93"/>
      <c r="F203" s="93"/>
      <c r="G203" s="93"/>
      <c r="H203" s="169">
        <v>2088</v>
      </c>
      <c r="I203" s="236"/>
      <c r="J203" s="88"/>
    </row>
    <row r="204" spans="1:10" s="186" customFormat="1" ht="30" customHeight="1" thickBot="1" x14ac:dyDescent="0.3">
      <c r="A204" s="38" t="s">
        <v>44</v>
      </c>
      <c r="B204" s="20" t="s">
        <v>45</v>
      </c>
      <c r="C204" s="114" t="s">
        <v>314</v>
      </c>
      <c r="D204" s="114" t="s">
        <v>434</v>
      </c>
      <c r="E204" s="115" t="s">
        <v>336</v>
      </c>
      <c r="F204" s="114" t="s">
        <v>315</v>
      </c>
      <c r="G204" s="114" t="s">
        <v>316</v>
      </c>
      <c r="H204" s="187">
        <v>30000</v>
      </c>
      <c r="I204" s="237">
        <v>30000</v>
      </c>
      <c r="J204" s="8"/>
    </row>
    <row r="205" spans="1:10" s="186" customFormat="1" ht="30" customHeight="1" x14ac:dyDescent="0.25">
      <c r="A205" s="32" t="s">
        <v>46</v>
      </c>
      <c r="B205" s="91" t="s">
        <v>47</v>
      </c>
      <c r="C205" s="94"/>
      <c r="D205" s="95"/>
      <c r="E205" s="95"/>
      <c r="F205" s="95"/>
      <c r="G205" s="95"/>
      <c r="H205" s="167">
        <v>1856</v>
      </c>
      <c r="I205" s="233">
        <f>SUM(I206)</f>
        <v>0</v>
      </c>
      <c r="J205" s="87"/>
    </row>
    <row r="206" spans="1:10" s="186" customFormat="1" ht="30" customHeight="1" thickBot="1" x14ac:dyDescent="0.3">
      <c r="A206" s="35" t="s">
        <v>48</v>
      </c>
      <c r="B206" s="19" t="s">
        <v>49</v>
      </c>
      <c r="C206" s="92"/>
      <c r="D206" s="93"/>
      <c r="E206" s="93"/>
      <c r="F206" s="93"/>
      <c r="G206" s="93"/>
      <c r="H206" s="169">
        <v>1856</v>
      </c>
      <c r="I206" s="236"/>
      <c r="J206" s="88"/>
    </row>
    <row r="207" spans="1:10" s="186" customFormat="1" ht="30" customHeight="1" x14ac:dyDescent="0.25">
      <c r="A207" s="32" t="s">
        <v>50</v>
      </c>
      <c r="B207" s="91" t="s">
        <v>51</v>
      </c>
      <c r="C207" s="94"/>
      <c r="D207" s="95"/>
      <c r="E207" s="95"/>
      <c r="F207" s="95"/>
      <c r="G207" s="95"/>
      <c r="H207" s="148">
        <v>2200</v>
      </c>
      <c r="I207" s="233">
        <f>SUM(I208)</f>
        <v>0</v>
      </c>
      <c r="J207" s="87"/>
    </row>
    <row r="208" spans="1:10" s="186" customFormat="1" ht="30" customHeight="1" thickBot="1" x14ac:dyDescent="0.3">
      <c r="A208" s="35" t="s">
        <v>52</v>
      </c>
      <c r="B208" s="19" t="s">
        <v>53</v>
      </c>
      <c r="C208" s="92"/>
      <c r="D208" s="93"/>
      <c r="E208" s="93"/>
      <c r="F208" s="93"/>
      <c r="G208" s="93"/>
      <c r="H208" s="163">
        <v>2200</v>
      </c>
      <c r="I208" s="236"/>
      <c r="J208" s="88"/>
    </row>
    <row r="209" spans="1:10" s="186" customFormat="1" ht="30" customHeight="1" thickBot="1" x14ac:dyDescent="0.3">
      <c r="A209" s="38" t="s">
        <v>54</v>
      </c>
      <c r="B209" s="20" t="s">
        <v>55</v>
      </c>
      <c r="C209" s="114" t="s">
        <v>344</v>
      </c>
      <c r="D209" s="166" t="s">
        <v>371</v>
      </c>
      <c r="E209" s="166" t="s">
        <v>336</v>
      </c>
      <c r="F209" s="166" t="s">
        <v>315</v>
      </c>
      <c r="G209" s="166" t="s">
        <v>316</v>
      </c>
      <c r="H209" s="171">
        <v>97800</v>
      </c>
      <c r="I209" s="237">
        <v>97800</v>
      </c>
      <c r="J209" s="89"/>
    </row>
    <row r="210" spans="1:10" s="186" customFormat="1" ht="30" customHeight="1" x14ac:dyDescent="0.25">
      <c r="A210" s="32" t="s">
        <v>56</v>
      </c>
      <c r="B210" s="91" t="s">
        <v>57</v>
      </c>
      <c r="C210" s="22"/>
      <c r="D210" s="23"/>
      <c r="E210" s="24"/>
      <c r="F210" s="23"/>
      <c r="G210" s="23"/>
      <c r="H210" s="170">
        <v>7600</v>
      </c>
      <c r="I210" s="233">
        <f>SUM(I211:I212)</f>
        <v>4890</v>
      </c>
      <c r="J210" s="25"/>
    </row>
    <row r="211" spans="1:10" s="186" customFormat="1" ht="30" customHeight="1" x14ac:dyDescent="0.25">
      <c r="A211" s="34" t="s">
        <v>58</v>
      </c>
      <c r="B211" s="61" t="s">
        <v>49</v>
      </c>
      <c r="C211" s="70"/>
      <c r="D211" s="71"/>
      <c r="E211" s="71"/>
      <c r="F211" s="71"/>
      <c r="G211" s="71"/>
      <c r="H211" s="156">
        <v>2600</v>
      </c>
      <c r="I211" s="238"/>
      <c r="J211" s="86"/>
    </row>
    <row r="212" spans="1:10" s="186" customFormat="1" ht="30" customHeight="1" thickBot="1" x14ac:dyDescent="0.3">
      <c r="A212" s="35" t="s">
        <v>59</v>
      </c>
      <c r="B212" s="19" t="s">
        <v>32</v>
      </c>
      <c r="C212" s="108" t="s">
        <v>435</v>
      </c>
      <c r="D212" s="108" t="s">
        <v>372</v>
      </c>
      <c r="E212" s="107" t="s">
        <v>336</v>
      </c>
      <c r="F212" s="108" t="s">
        <v>315</v>
      </c>
      <c r="G212" s="108" t="s">
        <v>316</v>
      </c>
      <c r="H212" s="168">
        <v>5000</v>
      </c>
      <c r="I212" s="234">
        <v>4890</v>
      </c>
      <c r="J212" s="85"/>
    </row>
    <row r="213" spans="1:10" s="186" customFormat="1" ht="30" customHeight="1" x14ac:dyDescent="0.25">
      <c r="A213" s="32" t="s">
        <v>60</v>
      </c>
      <c r="B213" s="91" t="s">
        <v>14</v>
      </c>
      <c r="C213" s="94"/>
      <c r="D213" s="95"/>
      <c r="E213" s="95"/>
      <c r="F213" s="95"/>
      <c r="G213" s="95"/>
      <c r="H213" s="148">
        <v>1600</v>
      </c>
      <c r="I213" s="233">
        <f>SUM(I214)</f>
        <v>0</v>
      </c>
      <c r="J213" s="87"/>
    </row>
    <row r="214" spans="1:10" s="186" customFormat="1" ht="30" customHeight="1" thickBot="1" x14ac:dyDescent="0.3">
      <c r="A214" s="35" t="s">
        <v>61</v>
      </c>
      <c r="B214" s="19" t="s">
        <v>35</v>
      </c>
      <c r="C214" s="27"/>
      <c r="D214" s="28"/>
      <c r="E214" s="29"/>
      <c r="F214" s="28"/>
      <c r="G214" s="28"/>
      <c r="H214" s="111">
        <v>1600</v>
      </c>
      <c r="I214" s="234"/>
      <c r="J214" s="85"/>
    </row>
    <row r="215" spans="1:10" s="186" customFormat="1" ht="30" customHeight="1" x14ac:dyDescent="0.25">
      <c r="A215" s="32" t="s">
        <v>62</v>
      </c>
      <c r="B215" s="91" t="s">
        <v>63</v>
      </c>
      <c r="C215" s="94"/>
      <c r="D215" s="95"/>
      <c r="E215" s="95"/>
      <c r="F215" s="95"/>
      <c r="G215" s="95"/>
      <c r="H215" s="167">
        <v>15456</v>
      </c>
      <c r="I215" s="233">
        <f>SUM(I216:I217)</f>
        <v>7264</v>
      </c>
      <c r="J215" s="87"/>
    </row>
    <row r="216" spans="1:10" s="186" customFormat="1" ht="30" customHeight="1" x14ac:dyDescent="0.25">
      <c r="A216" s="34" t="s">
        <v>64</v>
      </c>
      <c r="B216" s="61" t="s">
        <v>65</v>
      </c>
      <c r="C216" s="12"/>
      <c r="D216" s="2"/>
      <c r="E216" s="3"/>
      <c r="F216" s="2"/>
      <c r="G216" s="2"/>
      <c r="H216" s="172">
        <v>5856</v>
      </c>
      <c r="I216" s="235"/>
      <c r="J216" s="26"/>
    </row>
    <row r="217" spans="1:10" s="186" customFormat="1" ht="30" customHeight="1" thickBot="1" x14ac:dyDescent="0.3">
      <c r="A217" s="35" t="s">
        <v>66</v>
      </c>
      <c r="B217" s="19" t="s">
        <v>67</v>
      </c>
      <c r="C217" s="108" t="s">
        <v>435</v>
      </c>
      <c r="D217" s="108" t="s">
        <v>372</v>
      </c>
      <c r="E217" s="107" t="s">
        <v>336</v>
      </c>
      <c r="F217" s="108" t="s">
        <v>315</v>
      </c>
      <c r="G217" s="108" t="s">
        <v>316</v>
      </c>
      <c r="H217" s="169">
        <v>9600</v>
      </c>
      <c r="I217" s="234">
        <v>7264</v>
      </c>
      <c r="J217" s="88"/>
    </row>
    <row r="218" spans="1:10" s="186" customFormat="1" ht="39.75" customHeight="1" x14ac:dyDescent="0.25">
      <c r="A218" s="32" t="s">
        <v>68</v>
      </c>
      <c r="B218" s="91" t="s">
        <v>373</v>
      </c>
      <c r="C218" s="22"/>
      <c r="D218" s="23"/>
      <c r="E218" s="24"/>
      <c r="F218" s="23"/>
      <c r="G218" s="23"/>
      <c r="H218" s="170">
        <v>10000</v>
      </c>
      <c r="I218" s="233">
        <f>SUM(I219)</f>
        <v>9996</v>
      </c>
      <c r="J218" s="25"/>
    </row>
    <row r="219" spans="1:10" s="186" customFormat="1" ht="30" customHeight="1" thickBot="1" x14ac:dyDescent="0.3">
      <c r="A219" s="35" t="s">
        <v>69</v>
      </c>
      <c r="B219" s="19" t="s">
        <v>67</v>
      </c>
      <c r="C219" s="108" t="s">
        <v>435</v>
      </c>
      <c r="D219" s="108" t="s">
        <v>372</v>
      </c>
      <c r="E219" s="107" t="s">
        <v>336</v>
      </c>
      <c r="F219" s="108" t="s">
        <v>315</v>
      </c>
      <c r="G219" s="108" t="s">
        <v>316</v>
      </c>
      <c r="H219" s="163">
        <v>10000</v>
      </c>
      <c r="I219" s="234">
        <v>9996</v>
      </c>
      <c r="J219" s="88"/>
    </row>
    <row r="220" spans="1:10" s="186" customFormat="1" ht="30" customHeight="1" x14ac:dyDescent="0.25">
      <c r="A220" s="32" t="s">
        <v>70</v>
      </c>
      <c r="B220" s="91" t="s">
        <v>71</v>
      </c>
      <c r="C220" s="22"/>
      <c r="D220" s="23"/>
      <c r="E220" s="24"/>
      <c r="F220" s="23"/>
      <c r="G220" s="23"/>
      <c r="H220" s="143">
        <v>400</v>
      </c>
      <c r="I220" s="233">
        <f>SUM(I221)</f>
        <v>0</v>
      </c>
      <c r="J220" s="25"/>
    </row>
    <row r="221" spans="1:10" s="186" customFormat="1" ht="30" customHeight="1" thickBot="1" x14ac:dyDescent="0.3">
      <c r="A221" s="35" t="s">
        <v>72</v>
      </c>
      <c r="B221" s="19" t="s">
        <v>27</v>
      </c>
      <c r="C221" s="92"/>
      <c r="D221" s="93"/>
      <c r="E221" s="93"/>
      <c r="F221" s="93"/>
      <c r="G221" s="93"/>
      <c r="H221" s="169">
        <v>400</v>
      </c>
      <c r="I221" s="236"/>
      <c r="J221" s="88"/>
    </row>
    <row r="222" spans="1:10" s="186" customFormat="1" ht="30" customHeight="1" x14ac:dyDescent="0.25">
      <c r="A222" s="32" t="s">
        <v>73</v>
      </c>
      <c r="B222" s="91" t="s">
        <v>74</v>
      </c>
      <c r="C222" s="22"/>
      <c r="D222" s="23"/>
      <c r="E222" s="24"/>
      <c r="F222" s="23"/>
      <c r="G222" s="23"/>
      <c r="H222" s="170">
        <v>4600</v>
      </c>
      <c r="I222" s="233">
        <f>SUM(I223:I224)</f>
        <v>2808</v>
      </c>
      <c r="J222" s="25"/>
    </row>
    <row r="223" spans="1:10" s="186" customFormat="1" ht="30" customHeight="1" x14ac:dyDescent="0.25">
      <c r="A223" s="34" t="s">
        <v>75</v>
      </c>
      <c r="B223" s="61" t="s">
        <v>27</v>
      </c>
      <c r="C223" s="72"/>
      <c r="D223" s="73"/>
      <c r="E223" s="74"/>
      <c r="F223" s="74"/>
      <c r="G223" s="16"/>
      <c r="H223" s="156">
        <v>1600</v>
      </c>
      <c r="I223" s="235"/>
      <c r="J223" s="26"/>
    </row>
    <row r="224" spans="1:10" s="186" customFormat="1" ht="30" customHeight="1" thickBot="1" x14ac:dyDescent="0.3">
      <c r="A224" s="35" t="s">
        <v>76</v>
      </c>
      <c r="B224" s="19" t="s">
        <v>32</v>
      </c>
      <c r="C224" s="108" t="s">
        <v>435</v>
      </c>
      <c r="D224" s="108" t="s">
        <v>372</v>
      </c>
      <c r="E224" s="107" t="s">
        <v>336</v>
      </c>
      <c r="F224" s="108" t="s">
        <v>315</v>
      </c>
      <c r="G224" s="108" t="s">
        <v>316</v>
      </c>
      <c r="H224" s="111">
        <v>3000</v>
      </c>
      <c r="I224" s="234">
        <v>2808</v>
      </c>
      <c r="J224" s="85"/>
    </row>
    <row r="225" spans="1:10" s="186" customFormat="1" ht="30" customHeight="1" x14ac:dyDescent="0.25">
      <c r="A225" s="32" t="s">
        <v>77</v>
      </c>
      <c r="B225" s="91" t="s">
        <v>74</v>
      </c>
      <c r="C225" s="96"/>
      <c r="D225" s="97"/>
      <c r="E225" s="30"/>
      <c r="F225" s="30"/>
      <c r="G225" s="30"/>
      <c r="H225" s="167">
        <v>4600</v>
      </c>
      <c r="I225" s="233">
        <f>SUM(I226:I227)</f>
        <v>1890</v>
      </c>
      <c r="J225" s="25"/>
    </row>
    <row r="226" spans="1:10" s="186" customFormat="1" ht="30" customHeight="1" x14ac:dyDescent="0.25">
      <c r="A226" s="34" t="s">
        <v>78</v>
      </c>
      <c r="B226" s="61" t="s">
        <v>79</v>
      </c>
      <c r="C226" s="65"/>
      <c r="D226" s="66"/>
      <c r="E226" s="13"/>
      <c r="F226" s="13"/>
      <c r="G226" s="13"/>
      <c r="H226" s="112">
        <v>2600</v>
      </c>
      <c r="I226" s="238"/>
      <c r="J226" s="26"/>
    </row>
    <row r="227" spans="1:10" s="186" customFormat="1" ht="30" customHeight="1" thickBot="1" x14ac:dyDescent="0.3">
      <c r="A227" s="35" t="s">
        <v>80</v>
      </c>
      <c r="B227" s="19" t="s">
        <v>32</v>
      </c>
      <c r="C227" s="108" t="s">
        <v>435</v>
      </c>
      <c r="D227" s="108" t="s">
        <v>372</v>
      </c>
      <c r="E227" s="107" t="s">
        <v>336</v>
      </c>
      <c r="F227" s="108" t="s">
        <v>315</v>
      </c>
      <c r="G227" s="108" t="s">
        <v>316</v>
      </c>
      <c r="H227" s="163">
        <v>2000</v>
      </c>
      <c r="I227" s="234">
        <v>1890</v>
      </c>
      <c r="J227" s="85"/>
    </row>
    <row r="228" spans="1:10" s="186" customFormat="1" ht="30" customHeight="1" x14ac:dyDescent="0.25">
      <c r="A228" s="32" t="s">
        <v>81</v>
      </c>
      <c r="B228" s="91" t="s">
        <v>13</v>
      </c>
      <c r="C228" s="31"/>
      <c r="D228" s="30"/>
      <c r="E228" s="30"/>
      <c r="F228" s="30"/>
      <c r="G228" s="30"/>
      <c r="H228" s="167">
        <v>6000</v>
      </c>
      <c r="I228" s="233">
        <f>SUM(I229)</f>
        <v>5918</v>
      </c>
      <c r="J228" s="25"/>
    </row>
    <row r="229" spans="1:10" s="186" customFormat="1" ht="30" customHeight="1" thickBot="1" x14ac:dyDescent="0.3">
      <c r="A229" s="35" t="s">
        <v>82</v>
      </c>
      <c r="B229" s="19" t="s">
        <v>32</v>
      </c>
      <c r="C229" s="108" t="s">
        <v>435</v>
      </c>
      <c r="D229" s="108" t="s">
        <v>372</v>
      </c>
      <c r="E229" s="107" t="s">
        <v>332</v>
      </c>
      <c r="F229" s="108" t="s">
        <v>315</v>
      </c>
      <c r="G229" s="108" t="s">
        <v>316</v>
      </c>
      <c r="H229" s="163">
        <v>6000</v>
      </c>
      <c r="I229" s="234">
        <v>5918</v>
      </c>
      <c r="J229" s="85"/>
    </row>
    <row r="230" spans="1:10" s="186" customFormat="1" ht="30" customHeight="1" x14ac:dyDescent="0.25">
      <c r="A230" s="32" t="s">
        <v>83</v>
      </c>
      <c r="B230" s="91" t="s">
        <v>84</v>
      </c>
      <c r="C230" s="22"/>
      <c r="D230" s="23"/>
      <c r="E230" s="24"/>
      <c r="F230" s="23"/>
      <c r="G230" s="23"/>
      <c r="H230" s="143">
        <v>104000</v>
      </c>
      <c r="I230" s="233">
        <f>SUM(I231:I233)</f>
        <v>0</v>
      </c>
      <c r="J230" s="25"/>
    </row>
    <row r="231" spans="1:10" s="186" customFormat="1" ht="39.75" customHeight="1" x14ac:dyDescent="0.25">
      <c r="A231" s="34" t="s">
        <v>85</v>
      </c>
      <c r="B231" s="173" t="s">
        <v>86</v>
      </c>
      <c r="C231" s="62"/>
      <c r="D231" s="63"/>
      <c r="E231" s="63"/>
      <c r="F231" s="63"/>
      <c r="G231" s="63"/>
      <c r="H231" s="156">
        <v>100000</v>
      </c>
      <c r="I231" s="238"/>
      <c r="J231" s="86"/>
    </row>
    <row r="232" spans="1:10" s="186" customFormat="1" ht="30" customHeight="1" x14ac:dyDescent="0.25">
      <c r="A232" s="34" t="s">
        <v>87</v>
      </c>
      <c r="B232" s="21" t="s">
        <v>88</v>
      </c>
      <c r="C232" s="12"/>
      <c r="D232" s="2"/>
      <c r="E232" s="3"/>
      <c r="F232" s="2"/>
      <c r="G232" s="2"/>
      <c r="H232" s="172">
        <v>4000</v>
      </c>
      <c r="I232" s="235"/>
      <c r="J232" s="26"/>
    </row>
    <row r="233" spans="1:10" s="186" customFormat="1" ht="30" customHeight="1" thickBot="1" x14ac:dyDescent="0.3">
      <c r="A233" s="174" t="s">
        <v>153</v>
      </c>
      <c r="B233" s="19" t="s">
        <v>89</v>
      </c>
      <c r="C233" s="81"/>
      <c r="D233" s="82"/>
      <c r="E233" s="82"/>
      <c r="F233" s="82"/>
      <c r="G233" s="82"/>
      <c r="H233" s="163"/>
      <c r="I233" s="236"/>
      <c r="J233" s="88"/>
    </row>
    <row r="234" spans="1:10" s="186" customFormat="1" ht="30" customHeight="1" thickBot="1" x14ac:dyDescent="0.3">
      <c r="A234" s="38" t="s">
        <v>90</v>
      </c>
      <c r="B234" s="20" t="s">
        <v>91</v>
      </c>
      <c r="C234" s="9"/>
      <c r="D234" s="6"/>
      <c r="E234" s="7"/>
      <c r="F234" s="6"/>
      <c r="G234" s="6"/>
      <c r="H234" s="145">
        <v>98000</v>
      </c>
      <c r="I234" s="237">
        <v>0</v>
      </c>
      <c r="J234" s="8"/>
    </row>
    <row r="235" spans="1:10" s="186" customFormat="1" ht="30" customHeight="1" x14ac:dyDescent="0.25">
      <c r="A235" s="32" t="s">
        <v>92</v>
      </c>
      <c r="B235" s="33" t="s">
        <v>93</v>
      </c>
      <c r="C235" s="79"/>
      <c r="D235" s="80"/>
      <c r="E235" s="80"/>
      <c r="F235" s="80"/>
      <c r="G235" s="80"/>
      <c r="H235" s="167">
        <v>11088</v>
      </c>
      <c r="I235" s="233">
        <f>SUM(I236:I237)</f>
        <v>5076</v>
      </c>
      <c r="J235" s="87"/>
    </row>
    <row r="236" spans="1:10" s="186" customFormat="1" ht="30" customHeight="1" x14ac:dyDescent="0.25">
      <c r="A236" s="34" t="s">
        <v>94</v>
      </c>
      <c r="B236" s="61" t="s">
        <v>79</v>
      </c>
      <c r="C236" s="12"/>
      <c r="D236" s="2"/>
      <c r="E236" s="3"/>
      <c r="F236" s="2"/>
      <c r="G236" s="2"/>
      <c r="H236" s="172">
        <v>2088</v>
      </c>
      <c r="I236" s="235"/>
      <c r="J236" s="26"/>
    </row>
    <row r="237" spans="1:10" s="186" customFormat="1" ht="30" customHeight="1" thickBot="1" x14ac:dyDescent="0.3">
      <c r="A237" s="35" t="s">
        <v>95</v>
      </c>
      <c r="B237" s="19" t="s">
        <v>32</v>
      </c>
      <c r="C237" s="108" t="s">
        <v>435</v>
      </c>
      <c r="D237" s="108" t="s">
        <v>372</v>
      </c>
      <c r="E237" s="107" t="s">
        <v>332</v>
      </c>
      <c r="F237" s="108" t="s">
        <v>315</v>
      </c>
      <c r="G237" s="108" t="s">
        <v>316</v>
      </c>
      <c r="H237" s="163">
        <v>9000</v>
      </c>
      <c r="I237" s="234">
        <v>5076</v>
      </c>
      <c r="J237" s="88"/>
    </row>
    <row r="238" spans="1:10" s="186" customFormat="1" ht="30" customHeight="1" x14ac:dyDescent="0.25">
      <c r="A238" s="32" t="s">
        <v>96</v>
      </c>
      <c r="B238" s="91" t="s">
        <v>97</v>
      </c>
      <c r="C238" s="22"/>
      <c r="D238" s="23"/>
      <c r="E238" s="24"/>
      <c r="F238" s="23"/>
      <c r="G238" s="23"/>
      <c r="H238" s="143">
        <v>160</v>
      </c>
      <c r="I238" s="233">
        <f>SUM(I239)</f>
        <v>0</v>
      </c>
      <c r="J238" s="25"/>
    </row>
    <row r="239" spans="1:10" s="186" customFormat="1" ht="30" customHeight="1" thickBot="1" x14ac:dyDescent="0.3">
      <c r="A239" s="35" t="s">
        <v>98</v>
      </c>
      <c r="B239" s="19" t="s">
        <v>99</v>
      </c>
      <c r="C239" s="92"/>
      <c r="D239" s="93"/>
      <c r="E239" s="93"/>
      <c r="F239" s="93"/>
      <c r="G239" s="93"/>
      <c r="H239" s="163">
        <v>160</v>
      </c>
      <c r="I239" s="236"/>
      <c r="J239" s="88"/>
    </row>
    <row r="240" spans="1:10" s="186" customFormat="1" ht="30" customHeight="1" x14ac:dyDescent="0.25">
      <c r="A240" s="32" t="s">
        <v>100</v>
      </c>
      <c r="B240" s="91" t="s">
        <v>101</v>
      </c>
      <c r="C240" s="22"/>
      <c r="D240" s="23"/>
      <c r="E240" s="24"/>
      <c r="F240" s="23"/>
      <c r="G240" s="23"/>
      <c r="H240" s="143">
        <v>96</v>
      </c>
      <c r="I240" s="233">
        <f>SUM(I241)</f>
        <v>0</v>
      </c>
      <c r="J240" s="25"/>
    </row>
    <row r="241" spans="1:10" s="186" customFormat="1" ht="30" customHeight="1" thickBot="1" x14ac:dyDescent="0.3">
      <c r="A241" s="35" t="s">
        <v>102</v>
      </c>
      <c r="B241" s="19" t="s">
        <v>99</v>
      </c>
      <c r="C241" s="92"/>
      <c r="D241" s="93"/>
      <c r="E241" s="93"/>
      <c r="F241" s="93"/>
      <c r="G241" s="93"/>
      <c r="H241" s="163">
        <v>96</v>
      </c>
      <c r="I241" s="236"/>
      <c r="J241" s="88"/>
    </row>
    <row r="242" spans="1:10" s="186" customFormat="1" ht="30" customHeight="1" x14ac:dyDescent="0.25">
      <c r="A242" s="32" t="s">
        <v>103</v>
      </c>
      <c r="B242" s="91" t="s">
        <v>104</v>
      </c>
      <c r="C242" s="22"/>
      <c r="D242" s="23"/>
      <c r="E242" s="24"/>
      <c r="F242" s="23"/>
      <c r="G242" s="23"/>
      <c r="H242" s="143">
        <v>10688</v>
      </c>
      <c r="I242" s="233">
        <f>SUM(I243:I244)</f>
        <v>7140</v>
      </c>
      <c r="J242" s="25"/>
    </row>
    <row r="243" spans="1:10" s="186" customFormat="1" ht="30" customHeight="1" x14ac:dyDescent="0.25">
      <c r="A243" s="34" t="s">
        <v>105</v>
      </c>
      <c r="B243" s="61" t="s">
        <v>106</v>
      </c>
      <c r="C243" s="70"/>
      <c r="D243" s="71"/>
      <c r="E243" s="71"/>
      <c r="F243" s="71"/>
      <c r="G243" s="71"/>
      <c r="H243" s="156">
        <v>3488</v>
      </c>
      <c r="I243" s="238"/>
      <c r="J243" s="86"/>
    </row>
    <row r="244" spans="1:10" s="186" customFormat="1" ht="30" customHeight="1" thickBot="1" x14ac:dyDescent="0.3">
      <c r="A244" s="35" t="s">
        <v>107</v>
      </c>
      <c r="B244" s="19" t="s">
        <v>32</v>
      </c>
      <c r="C244" s="108" t="s">
        <v>435</v>
      </c>
      <c r="D244" s="108" t="s">
        <v>372</v>
      </c>
      <c r="E244" s="107" t="s">
        <v>332</v>
      </c>
      <c r="F244" s="108" t="s">
        <v>315</v>
      </c>
      <c r="G244" s="108" t="s">
        <v>316</v>
      </c>
      <c r="H244" s="163">
        <v>7200</v>
      </c>
      <c r="I244" s="234">
        <v>7140</v>
      </c>
      <c r="J244" s="88"/>
    </row>
    <row r="245" spans="1:10" s="186" customFormat="1" ht="30" customHeight="1" x14ac:dyDescent="0.25">
      <c r="A245" s="32" t="s">
        <v>108</v>
      </c>
      <c r="B245" s="91" t="s">
        <v>109</v>
      </c>
      <c r="C245" s="94"/>
      <c r="D245" s="95"/>
      <c r="E245" s="95"/>
      <c r="F245" s="95"/>
      <c r="G245" s="95"/>
      <c r="H245" s="167">
        <v>5688</v>
      </c>
      <c r="I245" s="233">
        <f>SUM(I246:I247)</f>
        <v>5142</v>
      </c>
      <c r="J245" s="87"/>
    </row>
    <row r="246" spans="1:10" s="186" customFormat="1" ht="30" customHeight="1" x14ac:dyDescent="0.25">
      <c r="A246" s="34" t="s">
        <v>110</v>
      </c>
      <c r="B246" s="61" t="s">
        <v>99</v>
      </c>
      <c r="C246" s="12"/>
      <c r="D246" s="2"/>
      <c r="E246" s="3"/>
      <c r="F246" s="2"/>
      <c r="G246" s="2"/>
      <c r="H246" s="172">
        <v>288</v>
      </c>
      <c r="I246" s="235"/>
      <c r="J246" s="26"/>
    </row>
    <row r="247" spans="1:10" s="186" customFormat="1" ht="30" customHeight="1" thickBot="1" x14ac:dyDescent="0.3">
      <c r="A247" s="35" t="s">
        <v>111</v>
      </c>
      <c r="B247" s="19" t="s">
        <v>32</v>
      </c>
      <c r="C247" s="108" t="s">
        <v>435</v>
      </c>
      <c r="D247" s="108" t="s">
        <v>372</v>
      </c>
      <c r="E247" s="107" t="s">
        <v>332</v>
      </c>
      <c r="F247" s="108" t="s">
        <v>315</v>
      </c>
      <c r="G247" s="108" t="s">
        <v>316</v>
      </c>
      <c r="H247" s="163">
        <v>5400</v>
      </c>
      <c r="I247" s="234">
        <v>5142</v>
      </c>
      <c r="J247" s="88"/>
    </row>
    <row r="248" spans="1:10" s="186" customFormat="1" ht="30" customHeight="1" x14ac:dyDescent="0.25">
      <c r="A248" s="32" t="s">
        <v>112</v>
      </c>
      <c r="B248" s="91" t="s">
        <v>113</v>
      </c>
      <c r="C248" s="94"/>
      <c r="D248" s="95"/>
      <c r="E248" s="95"/>
      <c r="F248" s="95"/>
      <c r="G248" s="95"/>
      <c r="H248" s="148">
        <v>191184</v>
      </c>
      <c r="I248" s="238">
        <f>SUM(I249:I253)</f>
        <v>104460.07</v>
      </c>
      <c r="J248" s="87"/>
    </row>
    <row r="249" spans="1:10" s="186" customFormat="1" ht="30" customHeight="1" x14ac:dyDescent="0.25">
      <c r="A249" s="34" t="s">
        <v>114</v>
      </c>
      <c r="B249" s="61" t="s">
        <v>106</v>
      </c>
      <c r="C249" s="12"/>
      <c r="D249" s="2"/>
      <c r="E249" s="3"/>
      <c r="F249" s="2"/>
      <c r="G249" s="2"/>
      <c r="H249" s="109">
        <v>55584</v>
      </c>
      <c r="I249" s="235"/>
      <c r="J249" s="26"/>
    </row>
    <row r="250" spans="1:10" s="186" customFormat="1" ht="30" customHeight="1" x14ac:dyDescent="0.25">
      <c r="A250" s="291" t="s">
        <v>115</v>
      </c>
      <c r="B250" s="300" t="s">
        <v>32</v>
      </c>
      <c r="C250" s="104" t="s">
        <v>314</v>
      </c>
      <c r="D250" s="139" t="s">
        <v>342</v>
      </c>
      <c r="E250" s="139" t="s">
        <v>336</v>
      </c>
      <c r="F250" s="139" t="s">
        <v>315</v>
      </c>
      <c r="G250" s="139" t="s">
        <v>316</v>
      </c>
      <c r="H250" s="297">
        <v>129600</v>
      </c>
      <c r="I250" s="235">
        <v>39684</v>
      </c>
      <c r="J250" s="86"/>
    </row>
    <row r="251" spans="1:10" s="186" customFormat="1" ht="30" customHeight="1" thickBot="1" x14ac:dyDescent="0.3">
      <c r="A251" s="293"/>
      <c r="B251" s="301"/>
      <c r="C251" s="108" t="s">
        <v>435</v>
      </c>
      <c r="D251" s="108" t="s">
        <v>372</v>
      </c>
      <c r="E251" s="107" t="s">
        <v>332</v>
      </c>
      <c r="F251" s="108" t="s">
        <v>315</v>
      </c>
      <c r="G251" s="108" t="s">
        <v>316</v>
      </c>
      <c r="H251" s="299"/>
      <c r="I251" s="235">
        <v>59776.07</v>
      </c>
      <c r="J251" s="86"/>
    </row>
    <row r="252" spans="1:10" s="186" customFormat="1" ht="30" customHeight="1" x14ac:dyDescent="0.25">
      <c r="A252" s="34" t="s">
        <v>116</v>
      </c>
      <c r="B252" s="21" t="s">
        <v>117</v>
      </c>
      <c r="C252" s="12"/>
      <c r="D252" s="2"/>
      <c r="E252" s="3"/>
      <c r="F252" s="2"/>
      <c r="G252" s="2"/>
      <c r="H252" s="172">
        <v>6000</v>
      </c>
      <c r="I252" s="235"/>
      <c r="J252" s="26"/>
    </row>
    <row r="253" spans="1:10" s="186" customFormat="1" ht="30" customHeight="1" thickBot="1" x14ac:dyDescent="0.3">
      <c r="A253" s="266" t="s">
        <v>153</v>
      </c>
      <c r="B253" s="249" t="s">
        <v>89</v>
      </c>
      <c r="C253" s="267"/>
      <c r="D253" s="268"/>
      <c r="E253" s="269"/>
      <c r="F253" s="268"/>
      <c r="G253" s="268"/>
      <c r="H253" s="270"/>
      <c r="I253" s="271">
        <v>5000</v>
      </c>
      <c r="J253" s="254"/>
    </row>
    <row r="254" spans="1:10" s="186" customFormat="1" ht="30" customHeight="1" x14ac:dyDescent="0.25">
      <c r="A254" s="32" t="s">
        <v>118</v>
      </c>
      <c r="B254" s="91" t="s">
        <v>119</v>
      </c>
      <c r="C254" s="94"/>
      <c r="D254" s="95"/>
      <c r="E254" s="95"/>
      <c r="F254" s="95"/>
      <c r="G254" s="95"/>
      <c r="H254" s="148">
        <v>160</v>
      </c>
      <c r="I254" s="233">
        <f>SUM(I255)</f>
        <v>0</v>
      </c>
      <c r="J254" s="87"/>
    </row>
    <row r="255" spans="1:10" s="186" customFormat="1" ht="30" customHeight="1" thickBot="1" x14ac:dyDescent="0.3">
      <c r="A255" s="35" t="s">
        <v>120</v>
      </c>
      <c r="B255" s="19" t="s">
        <v>99</v>
      </c>
      <c r="C255" s="92"/>
      <c r="D255" s="93"/>
      <c r="E255" s="93"/>
      <c r="F255" s="93"/>
      <c r="G255" s="93"/>
      <c r="H255" s="163">
        <v>160</v>
      </c>
      <c r="I255" s="236"/>
      <c r="J255" s="88"/>
    </row>
    <row r="256" spans="1:10" s="186" customFormat="1" ht="37.5" customHeight="1" thickBot="1" x14ac:dyDescent="0.3">
      <c r="A256" s="98" t="s">
        <v>121</v>
      </c>
      <c r="B256" s="20" t="s">
        <v>9</v>
      </c>
      <c r="C256" s="208" t="s">
        <v>314</v>
      </c>
      <c r="D256" s="212" t="s">
        <v>436</v>
      </c>
      <c r="E256" s="209" t="s">
        <v>332</v>
      </c>
      <c r="F256" s="209" t="s">
        <v>315</v>
      </c>
      <c r="G256" s="209"/>
      <c r="H256" s="147">
        <v>150000</v>
      </c>
      <c r="I256" s="237">
        <v>44280</v>
      </c>
      <c r="J256" s="89"/>
    </row>
    <row r="257" spans="1:10" s="186" customFormat="1" ht="40.5" customHeight="1" thickBot="1" x14ac:dyDescent="0.3">
      <c r="A257" s="98" t="s">
        <v>122</v>
      </c>
      <c r="B257" s="20" t="s">
        <v>10</v>
      </c>
      <c r="C257" s="114" t="s">
        <v>314</v>
      </c>
      <c r="D257" s="166" t="s">
        <v>437</v>
      </c>
      <c r="E257" s="166" t="s">
        <v>336</v>
      </c>
      <c r="F257" s="166" t="s">
        <v>343</v>
      </c>
      <c r="G257" s="166" t="s">
        <v>316</v>
      </c>
      <c r="H257" s="147">
        <v>75000</v>
      </c>
      <c r="I257" s="237">
        <v>49800</v>
      </c>
      <c r="J257" s="89"/>
    </row>
    <row r="258" spans="1:10" s="186" customFormat="1" ht="30" customHeight="1" thickBot="1" x14ac:dyDescent="0.3">
      <c r="A258" s="98" t="s">
        <v>123</v>
      </c>
      <c r="B258" s="20" t="s">
        <v>11</v>
      </c>
      <c r="C258" s="9"/>
      <c r="D258" s="6"/>
      <c r="E258" s="7"/>
      <c r="F258" s="6"/>
      <c r="G258" s="6"/>
      <c r="H258" s="145">
        <v>15000</v>
      </c>
      <c r="I258" s="237">
        <v>0</v>
      </c>
      <c r="J258" s="8"/>
    </row>
    <row r="259" spans="1:10" s="186" customFormat="1" ht="38.25" customHeight="1" thickBot="1" x14ac:dyDescent="0.3">
      <c r="A259" s="98" t="s">
        <v>124</v>
      </c>
      <c r="B259" s="20" t="s">
        <v>125</v>
      </c>
      <c r="C259" s="17"/>
      <c r="D259" s="18"/>
      <c r="E259" s="18"/>
      <c r="F259" s="18"/>
      <c r="G259" s="18"/>
      <c r="H259" s="171">
        <v>10000</v>
      </c>
      <c r="I259" s="237">
        <v>0</v>
      </c>
      <c r="J259" s="89"/>
    </row>
    <row r="260" spans="1:10" s="186" customFormat="1" ht="30" customHeight="1" thickBot="1" x14ac:dyDescent="0.3">
      <c r="A260" s="98" t="s">
        <v>126</v>
      </c>
      <c r="B260" s="20" t="s">
        <v>127</v>
      </c>
      <c r="C260" s="213" t="s">
        <v>314</v>
      </c>
      <c r="D260" s="166" t="s">
        <v>438</v>
      </c>
      <c r="E260" s="209" t="s">
        <v>332</v>
      </c>
      <c r="F260" s="209" t="s">
        <v>315</v>
      </c>
      <c r="G260" s="209"/>
      <c r="H260" s="171">
        <v>15000</v>
      </c>
      <c r="I260" s="237">
        <v>0</v>
      </c>
      <c r="J260" s="8"/>
    </row>
    <row r="261" spans="1:10" s="186" customFormat="1" ht="30" customHeight="1" thickBot="1" x14ac:dyDescent="0.3">
      <c r="A261" s="98" t="s">
        <v>128</v>
      </c>
      <c r="B261" s="20" t="s">
        <v>129</v>
      </c>
      <c r="C261" s="9"/>
      <c r="D261" s="6"/>
      <c r="E261" s="7"/>
      <c r="F261" s="6"/>
      <c r="G261" s="6"/>
      <c r="H261" s="145">
        <v>30000</v>
      </c>
      <c r="I261" s="237">
        <v>0</v>
      </c>
      <c r="J261" s="8"/>
    </row>
    <row r="262" spans="1:10" s="186" customFormat="1" ht="30" customHeight="1" thickBot="1" x14ac:dyDescent="0.3">
      <c r="A262" s="98" t="s">
        <v>130</v>
      </c>
      <c r="B262" s="20" t="s">
        <v>131</v>
      </c>
      <c r="C262" s="213" t="s">
        <v>314</v>
      </c>
      <c r="D262" s="166" t="s">
        <v>438</v>
      </c>
      <c r="E262" s="209" t="s">
        <v>332</v>
      </c>
      <c r="F262" s="209" t="s">
        <v>315</v>
      </c>
      <c r="G262" s="11"/>
      <c r="H262" s="147">
        <v>30000</v>
      </c>
      <c r="I262" s="237">
        <v>0</v>
      </c>
      <c r="J262" s="8"/>
    </row>
    <row r="263" spans="1:10" s="186" customFormat="1" ht="30" customHeight="1" thickBot="1" x14ac:dyDescent="0.3">
      <c r="A263" s="98" t="s">
        <v>132</v>
      </c>
      <c r="B263" s="20" t="s">
        <v>133</v>
      </c>
      <c r="C263" s="176" t="s">
        <v>314</v>
      </c>
      <c r="D263" s="166" t="s">
        <v>345</v>
      </c>
      <c r="E263" s="166" t="s">
        <v>336</v>
      </c>
      <c r="F263" s="166" t="s">
        <v>343</v>
      </c>
      <c r="G263" s="166" t="s">
        <v>316</v>
      </c>
      <c r="H263" s="147">
        <v>30000</v>
      </c>
      <c r="I263" s="237">
        <v>30000</v>
      </c>
      <c r="J263" s="175"/>
    </row>
    <row r="264" spans="1:10" s="186" customFormat="1" ht="30" customHeight="1" thickBot="1" x14ac:dyDescent="0.3">
      <c r="A264" s="98" t="s">
        <v>134</v>
      </c>
      <c r="B264" s="20" t="s">
        <v>135</v>
      </c>
      <c r="C264" s="176"/>
      <c r="D264" s="166"/>
      <c r="E264" s="166"/>
      <c r="F264" s="114"/>
      <c r="G264" s="114"/>
      <c r="H264" s="145">
        <v>200000</v>
      </c>
      <c r="I264" s="228">
        <v>0</v>
      </c>
      <c r="J264" s="8"/>
    </row>
    <row r="265" spans="1:10" s="186" customFormat="1" ht="30" customHeight="1" x14ac:dyDescent="0.25">
      <c r="A265" s="282" t="s">
        <v>136</v>
      </c>
      <c r="B265" s="285" t="s">
        <v>137</v>
      </c>
      <c r="C265" s="116"/>
      <c r="D265" s="179"/>
      <c r="E265" s="179"/>
      <c r="F265" s="179"/>
      <c r="G265" s="179"/>
      <c r="H265" s="167">
        <v>4126150</v>
      </c>
      <c r="I265" s="233">
        <f>SUM(I266:I279)</f>
        <v>2003650</v>
      </c>
      <c r="J265" s="25"/>
    </row>
    <row r="266" spans="1:10" s="186" customFormat="1" ht="30" customHeight="1" x14ac:dyDescent="0.25">
      <c r="A266" s="283"/>
      <c r="B266" s="286"/>
      <c r="C266" s="102" t="s">
        <v>314</v>
      </c>
      <c r="D266" s="180" t="s">
        <v>346</v>
      </c>
      <c r="E266" s="180" t="s">
        <v>336</v>
      </c>
      <c r="F266" s="180" t="s">
        <v>343</v>
      </c>
      <c r="G266" s="180" t="s">
        <v>316</v>
      </c>
      <c r="H266" s="181"/>
      <c r="I266" s="215">
        <v>85200</v>
      </c>
      <c r="J266" s="84"/>
    </row>
    <row r="267" spans="1:10" s="186" customFormat="1" ht="30" customHeight="1" x14ac:dyDescent="0.25">
      <c r="A267" s="283"/>
      <c r="B267" s="286"/>
      <c r="C267" s="102" t="s">
        <v>314</v>
      </c>
      <c r="D267" s="139" t="s">
        <v>347</v>
      </c>
      <c r="E267" s="180" t="s">
        <v>336</v>
      </c>
      <c r="F267" s="180" t="s">
        <v>343</v>
      </c>
      <c r="G267" s="180" t="s">
        <v>316</v>
      </c>
      <c r="H267" s="155"/>
      <c r="I267" s="235">
        <v>66700</v>
      </c>
      <c r="J267" s="26"/>
    </row>
    <row r="268" spans="1:10" s="186" customFormat="1" ht="30" customHeight="1" x14ac:dyDescent="0.25">
      <c r="A268" s="283"/>
      <c r="B268" s="286"/>
      <c r="C268" s="102" t="s">
        <v>314</v>
      </c>
      <c r="D268" s="139" t="s">
        <v>348</v>
      </c>
      <c r="E268" s="180" t="s">
        <v>336</v>
      </c>
      <c r="F268" s="180" t="s">
        <v>343</v>
      </c>
      <c r="G268" s="180" t="s">
        <v>316</v>
      </c>
      <c r="H268" s="155"/>
      <c r="I268" s="235">
        <v>78500</v>
      </c>
      <c r="J268" s="26"/>
    </row>
    <row r="269" spans="1:10" s="186" customFormat="1" ht="30" customHeight="1" x14ac:dyDescent="0.25">
      <c r="A269" s="283"/>
      <c r="B269" s="286"/>
      <c r="C269" s="102" t="s">
        <v>314</v>
      </c>
      <c r="D269" s="139" t="s">
        <v>349</v>
      </c>
      <c r="E269" s="180" t="s">
        <v>336</v>
      </c>
      <c r="F269" s="180" t="s">
        <v>343</v>
      </c>
      <c r="G269" s="180" t="s">
        <v>316</v>
      </c>
      <c r="H269" s="155"/>
      <c r="I269" s="235">
        <v>78000</v>
      </c>
      <c r="J269" s="26"/>
    </row>
    <row r="270" spans="1:10" s="186" customFormat="1" ht="30" customHeight="1" x14ac:dyDescent="0.25">
      <c r="A270" s="283"/>
      <c r="B270" s="286"/>
      <c r="C270" s="102" t="s">
        <v>314</v>
      </c>
      <c r="D270" s="139" t="s">
        <v>350</v>
      </c>
      <c r="E270" s="180" t="s">
        <v>336</v>
      </c>
      <c r="F270" s="180" t="s">
        <v>343</v>
      </c>
      <c r="G270" s="180" t="s">
        <v>316</v>
      </c>
      <c r="H270" s="155"/>
      <c r="I270" s="235">
        <v>22500</v>
      </c>
      <c r="J270" s="26"/>
    </row>
    <row r="271" spans="1:10" s="186" customFormat="1" ht="30" customHeight="1" x14ac:dyDescent="0.25">
      <c r="A271" s="283"/>
      <c r="B271" s="286"/>
      <c r="C271" s="102" t="s">
        <v>314</v>
      </c>
      <c r="D271" s="139" t="s">
        <v>351</v>
      </c>
      <c r="E271" s="180" t="s">
        <v>336</v>
      </c>
      <c r="F271" s="180" t="s">
        <v>343</v>
      </c>
      <c r="G271" s="180" t="s">
        <v>316</v>
      </c>
      <c r="H271" s="155"/>
      <c r="I271" s="235">
        <v>85575</v>
      </c>
      <c r="J271" s="26"/>
    </row>
    <row r="272" spans="1:10" s="186" customFormat="1" ht="30" customHeight="1" x14ac:dyDescent="0.25">
      <c r="A272" s="283"/>
      <c r="B272" s="286"/>
      <c r="C272" s="102" t="s">
        <v>314</v>
      </c>
      <c r="D272" s="139" t="s">
        <v>352</v>
      </c>
      <c r="E272" s="180" t="s">
        <v>336</v>
      </c>
      <c r="F272" s="180" t="s">
        <v>343</v>
      </c>
      <c r="G272" s="180" t="s">
        <v>316</v>
      </c>
      <c r="H272" s="155"/>
      <c r="I272" s="235">
        <v>72175</v>
      </c>
      <c r="J272" s="26"/>
    </row>
    <row r="273" spans="1:10" s="186" customFormat="1" ht="30" customHeight="1" x14ac:dyDescent="0.25">
      <c r="A273" s="283"/>
      <c r="B273" s="286"/>
      <c r="C273" s="102" t="s">
        <v>314</v>
      </c>
      <c r="D273" s="139" t="s">
        <v>353</v>
      </c>
      <c r="E273" s="180" t="s">
        <v>336</v>
      </c>
      <c r="F273" s="180" t="s">
        <v>343</v>
      </c>
      <c r="G273" s="180" t="s">
        <v>316</v>
      </c>
      <c r="H273" s="155"/>
      <c r="I273" s="235">
        <v>89000</v>
      </c>
      <c r="J273" s="26"/>
    </row>
    <row r="274" spans="1:10" s="186" customFormat="1" ht="30" customHeight="1" x14ac:dyDescent="0.25">
      <c r="A274" s="283"/>
      <c r="B274" s="286"/>
      <c r="C274" s="102" t="s">
        <v>314</v>
      </c>
      <c r="D274" s="139" t="s">
        <v>354</v>
      </c>
      <c r="E274" s="180" t="s">
        <v>336</v>
      </c>
      <c r="F274" s="180" t="s">
        <v>343</v>
      </c>
      <c r="G274" s="180" t="s">
        <v>316</v>
      </c>
      <c r="H274" s="155"/>
      <c r="I274" s="235">
        <v>71000</v>
      </c>
      <c r="J274" s="26"/>
    </row>
    <row r="275" spans="1:10" s="186" customFormat="1" ht="30" customHeight="1" x14ac:dyDescent="0.25">
      <c r="A275" s="283"/>
      <c r="B275" s="286"/>
      <c r="C275" s="102" t="s">
        <v>314</v>
      </c>
      <c r="D275" s="139" t="s">
        <v>355</v>
      </c>
      <c r="E275" s="180" t="s">
        <v>336</v>
      </c>
      <c r="F275" s="180" t="s">
        <v>343</v>
      </c>
      <c r="G275" s="180" t="s">
        <v>316</v>
      </c>
      <c r="H275" s="155"/>
      <c r="I275" s="235">
        <v>30000</v>
      </c>
      <c r="J275" s="26"/>
    </row>
    <row r="276" spans="1:10" s="186" customFormat="1" ht="30" customHeight="1" x14ac:dyDescent="0.25">
      <c r="A276" s="283"/>
      <c r="B276" s="286"/>
      <c r="C276" s="104" t="s">
        <v>325</v>
      </c>
      <c r="D276" s="139" t="s">
        <v>356</v>
      </c>
      <c r="E276" s="180" t="s">
        <v>336</v>
      </c>
      <c r="F276" s="180" t="s">
        <v>343</v>
      </c>
      <c r="G276" s="180" t="s">
        <v>316</v>
      </c>
      <c r="H276" s="155"/>
      <c r="I276" s="235">
        <v>366800</v>
      </c>
      <c r="J276" s="26"/>
    </row>
    <row r="277" spans="1:10" s="186" customFormat="1" ht="30" customHeight="1" x14ac:dyDescent="0.25">
      <c r="A277" s="283"/>
      <c r="B277" s="286"/>
      <c r="C277" s="104" t="s">
        <v>358</v>
      </c>
      <c r="D277" s="139" t="s">
        <v>357</v>
      </c>
      <c r="E277" s="139" t="s">
        <v>332</v>
      </c>
      <c r="F277" s="139" t="s">
        <v>315</v>
      </c>
      <c r="G277" s="139"/>
      <c r="H277" s="155"/>
      <c r="I277" s="235">
        <v>891325</v>
      </c>
      <c r="J277" s="26"/>
    </row>
    <row r="278" spans="1:10" s="186" customFormat="1" ht="30" customHeight="1" x14ac:dyDescent="0.25">
      <c r="A278" s="283"/>
      <c r="B278" s="286"/>
      <c r="C278" s="104" t="s">
        <v>314</v>
      </c>
      <c r="D278" s="139" t="s">
        <v>360</v>
      </c>
      <c r="E278" s="139" t="s">
        <v>336</v>
      </c>
      <c r="F278" s="139" t="s">
        <v>343</v>
      </c>
      <c r="G278" s="139" t="s">
        <v>316</v>
      </c>
      <c r="H278" s="155"/>
      <c r="I278" s="235">
        <v>11875</v>
      </c>
      <c r="J278" s="26"/>
    </row>
    <row r="279" spans="1:10" s="186" customFormat="1" ht="30" customHeight="1" x14ac:dyDescent="0.25">
      <c r="A279" s="283"/>
      <c r="B279" s="286"/>
      <c r="C279" s="104" t="s">
        <v>314</v>
      </c>
      <c r="D279" s="139" t="s">
        <v>388</v>
      </c>
      <c r="E279" s="139" t="s">
        <v>336</v>
      </c>
      <c r="F279" s="139" t="s">
        <v>343</v>
      </c>
      <c r="G279" s="139" t="s">
        <v>316</v>
      </c>
      <c r="H279" s="155"/>
      <c r="I279" s="235">
        <v>55000</v>
      </c>
      <c r="J279" s="183"/>
    </row>
    <row r="280" spans="1:10" s="186" customFormat="1" ht="30" customHeight="1" x14ac:dyDescent="0.25">
      <c r="A280" s="283"/>
      <c r="B280" s="286"/>
      <c r="C280" s="104" t="s">
        <v>314</v>
      </c>
      <c r="D280" s="139" t="s">
        <v>389</v>
      </c>
      <c r="E280" s="139" t="s">
        <v>332</v>
      </c>
      <c r="F280" s="139" t="s">
        <v>343</v>
      </c>
      <c r="G280" s="139" t="s">
        <v>316</v>
      </c>
      <c r="H280" s="155"/>
      <c r="I280" s="235"/>
      <c r="J280" s="183"/>
    </row>
    <row r="281" spans="1:10" s="186" customFormat="1" ht="30" customHeight="1" thickBot="1" x14ac:dyDescent="0.3">
      <c r="A281" s="284"/>
      <c r="B281" s="287"/>
      <c r="C281" s="153"/>
      <c r="D281" s="177"/>
      <c r="E281" s="177"/>
      <c r="F281" s="177"/>
      <c r="G281" s="177"/>
      <c r="H281" s="200"/>
      <c r="I281" s="239"/>
      <c r="J281" s="178"/>
    </row>
    <row r="282" spans="1:10" s="186" customFormat="1" ht="30" customHeight="1" thickBot="1" x14ac:dyDescent="0.3">
      <c r="A282" s="98" t="s">
        <v>138</v>
      </c>
      <c r="B282" s="20" t="s">
        <v>139</v>
      </c>
      <c r="C282" s="214" t="s">
        <v>439</v>
      </c>
      <c r="D282" s="166" t="s">
        <v>390</v>
      </c>
      <c r="E282" s="139" t="s">
        <v>332</v>
      </c>
      <c r="F282" s="139" t="s">
        <v>315</v>
      </c>
      <c r="G282" s="10"/>
      <c r="H282" s="10">
        <v>60000</v>
      </c>
      <c r="I282" s="228">
        <v>0</v>
      </c>
      <c r="J282" s="8"/>
    </row>
    <row r="283" spans="1:10" s="186" customFormat="1" ht="30" customHeight="1" thickBot="1" x14ac:dyDescent="0.3">
      <c r="A283" s="98" t="s">
        <v>140</v>
      </c>
      <c r="B283" s="20" t="s">
        <v>141</v>
      </c>
      <c r="C283" s="114"/>
      <c r="D283" s="166"/>
      <c r="E283" s="166"/>
      <c r="F283" s="166"/>
      <c r="G283" s="182"/>
      <c r="H283" s="10">
        <v>0</v>
      </c>
      <c r="I283" s="237">
        <v>0</v>
      </c>
      <c r="J283" s="8"/>
    </row>
    <row r="284" spans="1:10" s="186" customFormat="1" ht="30" customHeight="1" thickBot="1" x14ac:dyDescent="0.3">
      <c r="A284" s="98" t="s">
        <v>279</v>
      </c>
      <c r="B284" s="20" t="s">
        <v>391</v>
      </c>
      <c r="C284" s="114"/>
      <c r="D284" s="166"/>
      <c r="E284" s="166"/>
      <c r="F284" s="166"/>
      <c r="G284" s="182"/>
      <c r="H284" s="10">
        <v>25000</v>
      </c>
      <c r="I284" s="237">
        <v>0</v>
      </c>
      <c r="J284" s="8"/>
    </row>
    <row r="285" spans="1:10" s="186" customFormat="1" ht="30" customHeight="1" thickBot="1" x14ac:dyDescent="0.3">
      <c r="A285" s="98" t="s">
        <v>281</v>
      </c>
      <c r="B285" s="20" t="s">
        <v>392</v>
      </c>
      <c r="C285" s="114"/>
      <c r="D285" s="166"/>
      <c r="E285" s="166"/>
      <c r="F285" s="166"/>
      <c r="G285" s="182"/>
      <c r="H285" s="10">
        <v>2100</v>
      </c>
      <c r="I285" s="237">
        <v>0</v>
      </c>
      <c r="J285" s="8"/>
    </row>
    <row r="286" spans="1:10" s="186" customFormat="1" ht="30" customHeight="1" thickBot="1" x14ac:dyDescent="0.3">
      <c r="A286" s="98" t="s">
        <v>283</v>
      </c>
      <c r="B286" s="20" t="s">
        <v>393</v>
      </c>
      <c r="C286" s="114" t="s">
        <v>314</v>
      </c>
      <c r="D286" s="166" t="s">
        <v>398</v>
      </c>
      <c r="E286" s="166" t="s">
        <v>332</v>
      </c>
      <c r="F286" s="166" t="s">
        <v>315</v>
      </c>
      <c r="G286" s="182"/>
      <c r="H286" s="10">
        <v>30000</v>
      </c>
      <c r="I286" s="237">
        <v>18000</v>
      </c>
      <c r="J286" s="8"/>
    </row>
    <row r="287" spans="1:10" s="186" customFormat="1" ht="30" customHeight="1" thickBot="1" x14ac:dyDescent="0.3">
      <c r="A287" s="98" t="s">
        <v>285</v>
      </c>
      <c r="B287" s="20" t="s">
        <v>394</v>
      </c>
      <c r="C287" s="114"/>
      <c r="D287" s="166"/>
      <c r="E287" s="166"/>
      <c r="F287" s="166"/>
      <c r="G287" s="182"/>
      <c r="H287" s="10">
        <v>3150</v>
      </c>
      <c r="I287" s="237">
        <v>0</v>
      </c>
      <c r="J287" s="8"/>
    </row>
    <row r="288" spans="1:10" s="186" customFormat="1" ht="30" customHeight="1" thickBot="1" x14ac:dyDescent="0.3">
      <c r="A288" s="98" t="s">
        <v>366</v>
      </c>
      <c r="B288" s="20" t="s">
        <v>395</v>
      </c>
      <c r="C288" s="114"/>
      <c r="D288" s="166"/>
      <c r="E288" s="166"/>
      <c r="F288" s="166"/>
      <c r="G288" s="182"/>
      <c r="H288" s="10">
        <v>250000</v>
      </c>
      <c r="I288" s="237">
        <v>0</v>
      </c>
      <c r="J288" s="8"/>
    </row>
    <row r="289" spans="1:10" s="186" customFormat="1" ht="30" customHeight="1" thickBot="1" x14ac:dyDescent="0.3">
      <c r="A289" s="98" t="s">
        <v>368</v>
      </c>
      <c r="B289" s="20" t="s">
        <v>396</v>
      </c>
      <c r="C289" s="114"/>
      <c r="D289" s="166"/>
      <c r="E289" s="166"/>
      <c r="F289" s="166"/>
      <c r="G289" s="182"/>
      <c r="H289" s="10">
        <v>264500</v>
      </c>
      <c r="I289" s="237">
        <v>0</v>
      </c>
      <c r="J289" s="8"/>
    </row>
    <row r="290" spans="1:10" s="186" customFormat="1" ht="30" customHeight="1" thickBot="1" x14ac:dyDescent="0.3">
      <c r="A290" s="98" t="s">
        <v>369</v>
      </c>
      <c r="B290" s="20" t="s">
        <v>397</v>
      </c>
      <c r="C290" s="114"/>
      <c r="D290" s="166"/>
      <c r="E290" s="166"/>
      <c r="F290" s="166"/>
      <c r="G290" s="182"/>
      <c r="H290" s="10">
        <v>35500</v>
      </c>
      <c r="I290" s="237">
        <v>0</v>
      </c>
      <c r="J290" s="8"/>
    </row>
    <row r="291" spans="1:10" s="186" customFormat="1" ht="18.75" customHeight="1" thickBot="1" x14ac:dyDescent="0.3">
      <c r="A291" s="165"/>
      <c r="B291" s="202" t="s">
        <v>308</v>
      </c>
      <c r="C291" s="203"/>
      <c r="D291" s="204"/>
      <c r="E291" s="204"/>
      <c r="F291" s="204"/>
      <c r="G291" s="205"/>
      <c r="H291" s="201">
        <f>SUM(H193+H195+H198+H200+H202+H204+H205+H207+H209+H210+H213+H215+H218+H220+H222+H225+H228+H230+H234+H235+H238+H240+H242+H245+H248+H254+H256+H257+H258+H259+H260+H261+H262+H263+H264+H265+H282+H283+H284+H285+H286+H287+H288+H289+H290)</f>
        <v>5967040</v>
      </c>
      <c r="I291" s="240">
        <f>SUM(I193+I195+I198+I200+I202+I204+I205+I207+I209+I210+I213+I215+I218+I220+I222+I225+I228+I230+I234+I235+I238+I240+I242+I245+I248+I254+I256+I257+I258+I259+I260+I261+I262+I263+I264+I265+I282+I283+I284+I285+I286+I287+I288+I289+I290)</f>
        <v>2432254.0699999998</v>
      </c>
      <c r="J291" s="183"/>
    </row>
    <row r="292" spans="1:10" s="186" customFormat="1" ht="27.75" customHeight="1" thickBot="1" x14ac:dyDescent="0.3">
      <c r="A292" s="184"/>
      <c r="B292" s="185" t="s">
        <v>359</v>
      </c>
      <c r="C292" s="9"/>
      <c r="D292" s="6"/>
      <c r="E292" s="7"/>
      <c r="F292" s="6"/>
      <c r="G292" s="10"/>
      <c r="H292" s="10">
        <f>H154+H191+H291</f>
        <v>35711739</v>
      </c>
      <c r="I292" s="241">
        <f>I154+I191+I291</f>
        <v>12068134.900000002</v>
      </c>
      <c r="J292" s="8"/>
    </row>
    <row r="293" spans="1:10" s="186" customFormat="1" ht="15.75" x14ac:dyDescent="0.25">
      <c r="A293" s="46"/>
      <c r="B293" s="56"/>
      <c r="C293" s="57"/>
      <c r="D293" s="58"/>
      <c r="E293" s="58"/>
      <c r="F293" s="58"/>
      <c r="G293" s="58"/>
      <c r="H293" s="44"/>
      <c r="I293" s="58"/>
      <c r="J293" s="45"/>
    </row>
    <row r="294" spans="1:10" s="186" customFormat="1" ht="15.75" x14ac:dyDescent="0.25">
      <c r="A294" s="46"/>
      <c r="B294" s="190" t="s">
        <v>361</v>
      </c>
      <c r="C294" s="48"/>
      <c r="D294" s="49"/>
      <c r="E294" s="50"/>
      <c r="F294" s="49"/>
      <c r="G294" s="49"/>
      <c r="H294" s="49"/>
      <c r="I294" s="46"/>
      <c r="J294" s="51"/>
    </row>
    <row r="295" spans="1:10" s="186" customFormat="1" ht="15.75" x14ac:dyDescent="0.25">
      <c r="A295" s="46"/>
      <c r="B295" s="281" t="s">
        <v>362</v>
      </c>
      <c r="C295" s="281"/>
      <c r="D295" s="58"/>
      <c r="E295" s="58"/>
      <c r="F295" s="58"/>
      <c r="G295" s="58"/>
      <c r="H295" s="44"/>
      <c r="I295" s="58"/>
      <c r="J295" s="45"/>
    </row>
    <row r="296" spans="1:10" s="186" customFormat="1" ht="15.75" x14ac:dyDescent="0.25">
      <c r="A296" s="46"/>
      <c r="B296" s="191" t="s">
        <v>363</v>
      </c>
      <c r="C296" s="191"/>
      <c r="D296" s="49"/>
      <c r="E296" s="50"/>
      <c r="F296" s="49"/>
      <c r="G296" s="49"/>
      <c r="H296" s="49"/>
      <c r="I296" s="46"/>
      <c r="J296" s="51"/>
    </row>
    <row r="297" spans="1:10" s="186" customFormat="1" ht="15.75" x14ac:dyDescent="0.25">
      <c r="A297" s="46"/>
      <c r="B297" s="47" t="s">
        <v>440</v>
      </c>
      <c r="C297" s="48"/>
      <c r="D297" s="49"/>
      <c r="E297" s="50"/>
      <c r="F297" s="49"/>
      <c r="G297" s="49"/>
      <c r="H297" s="49"/>
      <c r="I297" s="46"/>
      <c r="J297" s="51"/>
    </row>
    <row r="298" spans="1:10" s="186" customFormat="1" ht="15.75" x14ac:dyDescent="0.25">
      <c r="A298" s="46"/>
      <c r="B298" s="56"/>
      <c r="C298" s="57"/>
      <c r="D298" s="58"/>
      <c r="E298" s="58"/>
      <c r="F298" s="58"/>
      <c r="G298" s="58"/>
      <c r="H298" s="44"/>
      <c r="I298" s="58"/>
      <c r="J298" s="45"/>
    </row>
    <row r="299" spans="1:10" s="186" customFormat="1" ht="15.75" x14ac:dyDescent="0.25">
      <c r="A299" s="46"/>
      <c r="B299" s="56"/>
      <c r="C299" s="57"/>
      <c r="D299" s="58"/>
      <c r="E299" s="58"/>
      <c r="F299" s="58"/>
      <c r="G299" s="58"/>
      <c r="H299" s="44"/>
      <c r="I299" s="58"/>
      <c r="J299" s="45"/>
    </row>
    <row r="300" spans="1:10" s="186" customFormat="1" ht="15.75" x14ac:dyDescent="0.25">
      <c r="A300" s="46"/>
      <c r="B300" s="47"/>
      <c r="C300" s="48"/>
      <c r="D300" s="49"/>
      <c r="E300" s="50"/>
      <c r="F300" s="49"/>
      <c r="G300" s="49"/>
      <c r="H300" s="49"/>
      <c r="I300" s="46"/>
      <c r="J300" s="51"/>
    </row>
    <row r="301" spans="1:10" s="186" customFormat="1" ht="15.75" x14ac:dyDescent="0.25">
      <c r="A301" s="46"/>
      <c r="B301" s="41"/>
      <c r="C301" s="42"/>
      <c r="D301" s="43"/>
      <c r="E301" s="43"/>
      <c r="F301" s="43"/>
      <c r="G301" s="43"/>
      <c r="H301" s="44"/>
      <c r="I301" s="43"/>
      <c r="J301" s="45"/>
    </row>
    <row r="302" spans="1:10" s="186" customFormat="1" ht="15.75" x14ac:dyDescent="0.25">
      <c r="A302" s="46"/>
      <c r="B302" s="41"/>
      <c r="C302" s="42"/>
      <c r="D302" s="43"/>
      <c r="E302" s="43"/>
      <c r="F302" s="43"/>
      <c r="G302" s="43"/>
      <c r="H302" s="44"/>
      <c r="I302" s="43"/>
      <c r="J302" s="45"/>
    </row>
    <row r="303" spans="1:10" s="186" customFormat="1" ht="15.75" x14ac:dyDescent="0.25">
      <c r="A303" s="46"/>
      <c r="B303" s="41"/>
      <c r="C303" s="42"/>
      <c r="D303" s="43"/>
      <c r="E303" s="43"/>
      <c r="F303" s="43"/>
      <c r="G303" s="43"/>
      <c r="H303" s="44"/>
      <c r="I303" s="43"/>
      <c r="J303" s="45"/>
    </row>
    <row r="304" spans="1:10" s="186" customFormat="1" ht="15.75" x14ac:dyDescent="0.25">
      <c r="A304" s="46"/>
      <c r="B304" s="41"/>
      <c r="C304" s="42"/>
      <c r="D304" s="43"/>
      <c r="E304" s="43"/>
      <c r="F304" s="43"/>
      <c r="G304" s="43"/>
      <c r="H304" s="44"/>
      <c r="I304" s="43"/>
      <c r="J304" s="45"/>
    </row>
    <row r="305" spans="1:10" s="186" customFormat="1" ht="15.75" x14ac:dyDescent="0.25">
      <c r="A305" s="46"/>
      <c r="B305" s="41"/>
      <c r="C305" s="42"/>
      <c r="D305" s="43"/>
      <c r="E305" s="43"/>
      <c r="F305" s="43"/>
      <c r="G305" s="43"/>
      <c r="H305" s="44"/>
      <c r="I305" s="43"/>
      <c r="J305" s="45"/>
    </row>
    <row r="306" spans="1:10" s="186" customFormat="1" ht="15.75" x14ac:dyDescent="0.25">
      <c r="A306" s="46"/>
      <c r="B306" s="47"/>
      <c r="C306" s="48"/>
      <c r="D306" s="49"/>
      <c r="E306" s="50"/>
      <c r="F306" s="49"/>
      <c r="G306" s="49"/>
      <c r="H306" s="49"/>
      <c r="I306" s="46"/>
      <c r="J306" s="51"/>
    </row>
    <row r="307" spans="1:10" s="186" customFormat="1" ht="15.75" x14ac:dyDescent="0.25">
      <c r="A307" s="46"/>
      <c r="B307" s="41"/>
      <c r="C307" s="42"/>
      <c r="D307" s="43"/>
      <c r="E307" s="43"/>
      <c r="F307" s="43"/>
      <c r="G307" s="43"/>
      <c r="H307" s="44"/>
      <c r="I307" s="43"/>
      <c r="J307" s="45"/>
    </row>
    <row r="308" spans="1:10" s="186" customFormat="1" ht="15.75" x14ac:dyDescent="0.25">
      <c r="A308" s="46"/>
      <c r="B308" s="41"/>
      <c r="C308" s="42"/>
      <c r="D308" s="43"/>
      <c r="E308" s="43"/>
      <c r="F308" s="43"/>
      <c r="G308" s="43"/>
      <c r="H308" s="44"/>
      <c r="I308" s="43"/>
      <c r="J308" s="45"/>
    </row>
    <row r="309" spans="1:10" s="186" customFormat="1" ht="15.75" x14ac:dyDescent="0.25">
      <c r="A309" s="46"/>
      <c r="B309" s="47"/>
      <c r="C309" s="48"/>
      <c r="D309" s="49"/>
      <c r="E309" s="50"/>
      <c r="F309" s="49"/>
      <c r="G309" s="49"/>
      <c r="H309" s="49"/>
      <c r="I309" s="46"/>
      <c r="J309" s="51"/>
    </row>
    <row r="310" spans="1:10" s="186" customFormat="1" ht="15.75" x14ac:dyDescent="0.25">
      <c r="A310" s="46"/>
      <c r="B310" s="41"/>
      <c r="C310" s="42"/>
      <c r="D310" s="43"/>
      <c r="E310" s="43"/>
      <c r="F310" s="43"/>
      <c r="G310" s="43"/>
      <c r="H310" s="44"/>
      <c r="I310" s="43"/>
      <c r="J310" s="45"/>
    </row>
    <row r="311" spans="1:10" s="186" customFormat="1" ht="15.75" x14ac:dyDescent="0.25">
      <c r="A311" s="46"/>
      <c r="B311" s="41"/>
      <c r="C311" s="42"/>
      <c r="D311" s="43"/>
      <c r="E311" s="43"/>
      <c r="F311" s="43"/>
      <c r="G311" s="43"/>
      <c r="H311" s="44"/>
      <c r="I311" s="43"/>
      <c r="J311" s="45"/>
    </row>
    <row r="312" spans="1:10" s="186" customFormat="1" ht="15.75" x14ac:dyDescent="0.25">
      <c r="A312" s="46"/>
      <c r="B312" s="41"/>
      <c r="C312" s="42"/>
      <c r="D312" s="43"/>
      <c r="E312" s="43"/>
      <c r="F312" s="43"/>
      <c r="G312" s="43"/>
      <c r="H312" s="44"/>
      <c r="I312" s="43"/>
      <c r="J312" s="45"/>
    </row>
    <row r="313" spans="1:10" s="186" customFormat="1" ht="15.75" x14ac:dyDescent="0.25">
      <c r="A313" s="46"/>
      <c r="B313" s="41"/>
      <c r="C313" s="42"/>
      <c r="D313" s="43"/>
      <c r="E313" s="43"/>
      <c r="F313" s="43"/>
      <c r="G313" s="43"/>
      <c r="H313" s="44"/>
      <c r="I313" s="43"/>
      <c r="J313" s="45"/>
    </row>
    <row r="314" spans="1:10" s="186" customFormat="1" ht="15.75" x14ac:dyDescent="0.25">
      <c r="A314" s="46"/>
      <c r="B314" s="41"/>
      <c r="C314" s="42"/>
      <c r="D314" s="43"/>
      <c r="E314" s="43"/>
      <c r="F314" s="43"/>
      <c r="G314" s="43"/>
      <c r="H314" s="44"/>
      <c r="I314" s="43"/>
      <c r="J314" s="45"/>
    </row>
    <row r="315" spans="1:10" s="186" customFormat="1" ht="15.75" x14ac:dyDescent="0.25">
      <c r="A315" s="46"/>
      <c r="B315" s="41"/>
      <c r="C315" s="42"/>
      <c r="D315" s="43"/>
      <c r="E315" s="43"/>
      <c r="F315" s="43"/>
      <c r="G315" s="43"/>
      <c r="H315" s="44"/>
      <c r="I315" s="43"/>
      <c r="J315" s="45"/>
    </row>
    <row r="316" spans="1:10" s="186" customFormat="1" ht="15.75" x14ac:dyDescent="0.25">
      <c r="A316" s="46"/>
      <c r="B316" s="41"/>
      <c r="C316" s="52"/>
      <c r="D316" s="53"/>
      <c r="E316" s="54"/>
      <c r="F316" s="54"/>
      <c r="G316" s="51"/>
      <c r="H316" s="55"/>
      <c r="I316" s="55"/>
      <c r="J316" s="51"/>
    </row>
    <row r="317" spans="1:10" s="186" customFormat="1" ht="15.75" x14ac:dyDescent="0.25">
      <c r="A317" s="46"/>
      <c r="B317" s="41"/>
      <c r="C317" s="52"/>
      <c r="D317" s="53"/>
      <c r="E317" s="54"/>
      <c r="F317" s="54"/>
      <c r="G317" s="51"/>
      <c r="H317" s="55"/>
      <c r="I317" s="55"/>
      <c r="J317" s="51"/>
    </row>
    <row r="318" spans="1:10" s="186" customForma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</row>
    <row r="319" spans="1:10" s="186" customForma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</row>
    <row r="320" spans="1:10" s="186" customForma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</row>
    <row r="321" spans="1:10" s="186" customForma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</row>
    <row r="322" spans="1:10" s="186" customForma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</row>
    <row r="323" spans="1:10" s="186" customForma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</row>
    <row r="324" spans="1:10" s="186" customForma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</row>
    <row r="325" spans="1:10" s="186" customForma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</row>
    <row r="326" spans="1:10" s="186" customForma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</row>
    <row r="327" spans="1:10" s="186" customForma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</row>
    <row r="328" spans="1:10" s="186" customForma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</row>
    <row r="329" spans="1:10" s="186" customForma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</row>
    <row r="330" spans="1:10" s="186" customForma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</row>
    <row r="331" spans="1:10" s="186" customForma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</row>
    <row r="332" spans="1:10" s="186" customForma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</row>
    <row r="333" spans="1:10" s="186" customForma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</row>
    <row r="334" spans="1:10" s="186" customForma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</row>
    <row r="335" spans="1:10" s="186" customForma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</row>
    <row r="336" spans="1:10" s="186" customForma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</row>
    <row r="337" spans="1:10" s="186" customForma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</row>
    <row r="338" spans="1:10" s="186" customForma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</row>
    <row r="339" spans="1:10" x14ac:dyDescent="0.25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x14ac:dyDescent="0.25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x14ac:dyDescent="0.25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x14ac:dyDescent="0.25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x14ac:dyDescent="0.25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x14ac:dyDescent="0.25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x14ac:dyDescent="0.25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x14ac:dyDescent="0.25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x14ac:dyDescent="0.25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x14ac:dyDescent="0.25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x14ac:dyDescent="0.25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x14ac:dyDescent="0.25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x14ac:dyDescent="0.25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x14ac:dyDescent="0.25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x14ac:dyDescent="0.25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x14ac:dyDescent="0.25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x14ac:dyDescent="0.25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x14ac:dyDescent="0.25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x14ac:dyDescent="0.25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x14ac:dyDescent="0.25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x14ac:dyDescent="0.25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x14ac:dyDescent="0.25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x14ac:dyDescent="0.25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x14ac:dyDescent="0.25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x14ac:dyDescent="0.25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x14ac:dyDescent="0.25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x14ac:dyDescent="0.25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x14ac:dyDescent="0.25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x14ac:dyDescent="0.25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x14ac:dyDescent="0.25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x14ac:dyDescent="0.25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x14ac:dyDescent="0.25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</sheetData>
  <mergeCells count="17">
    <mergeCell ref="B1:H3"/>
    <mergeCell ref="B4:B6"/>
    <mergeCell ref="A7:J7"/>
    <mergeCell ref="A155:J155"/>
    <mergeCell ref="C4:G5"/>
    <mergeCell ref="H4:J5"/>
    <mergeCell ref="A4:A5"/>
    <mergeCell ref="B295:C295"/>
    <mergeCell ref="A265:A281"/>
    <mergeCell ref="B265:B281"/>
    <mergeCell ref="A192:J192"/>
    <mergeCell ref="A181:A184"/>
    <mergeCell ref="B181:B184"/>
    <mergeCell ref="H181:H184"/>
    <mergeCell ref="A250:A251"/>
    <mergeCell ref="B250:B251"/>
    <mergeCell ref="H250:H251"/>
  </mergeCells>
  <phoneticPr fontId="7" type="noConversion"/>
  <pageMargins left="0.7" right="0.23" top="0.31" bottom="0.42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keywords>00000000-0000-0000-0000-000000000000</cp:keywords>
  <cp:lastModifiedBy>Akella</cp:lastModifiedBy>
  <cp:lastPrinted>2016-04-11T07:16:26Z</cp:lastPrinted>
  <dcterms:created xsi:type="dcterms:W3CDTF">2015-04-10T08:03:48Z</dcterms:created>
  <dcterms:modified xsi:type="dcterms:W3CDTF">2016-07-13T06:15:59Z</dcterms:modified>
</cp:coreProperties>
</file>